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hawaiipac.sharepoint.com/sites/ospinternalteam/Shared Documents/OSP FORMS/Pre-Award/"/>
    </mc:Choice>
  </mc:AlternateContent>
  <xr:revisionPtr revIDLastSave="1160" documentId="13_ncr:1_{3BEFA63F-774A-42C6-AB8E-D3CE27DC0C5E}" xr6:coauthVersionLast="47" xr6:coauthVersionMax="47" xr10:uidLastSave="{713BBF1D-161B-4DE2-BFB3-B398305587D7}"/>
  <bookViews>
    <workbookView xWindow="57480" yWindow="-120" windowWidth="29040" windowHeight="15720" tabRatio="688" activeTab="1" xr2:uid="{00000000-000D-0000-FFFF-FFFF00000000}"/>
  </bookViews>
  <sheets>
    <sheet name="Proposal Information" sheetId="18" r:id="rId1"/>
    <sheet name="Budget Request Form" sheetId="8" r:id="rId2"/>
    <sheet name="Drop-down List" sheetId="19" state="hidden" r:id="rId3"/>
    <sheet name="Budget Summary &amp; Approvals" sheetId="17" r:id="rId4"/>
    <sheet name="HPU Cost Share Form" sheetId="20" r:id="rId5"/>
    <sheet name="Non-HPU Cost Share Form" sheetId="16" r:id="rId6"/>
  </sheets>
  <definedNames>
    <definedName name="Dept">'Drop-down List'!$A$26:$A$33</definedName>
    <definedName name="Dept2">'Drop-down List'!$A$51:$A$53</definedName>
    <definedName name="_xlnm.Print_Area" localSheetId="3">'Budget Summary &amp; Approvals'!$A$1:$P$36</definedName>
    <definedName name="_xlnm.Print_Area" localSheetId="0">'Proposal Information'!$A$1:$C$75</definedName>
    <definedName name="US_Department_of_Agriculture_USDA">'Drop-down List'!$D$26:$D$27</definedName>
    <definedName name="US_Department_of_Commerce_DOC">'Drop-down List'!$E$26:$E$27</definedName>
    <definedName name="US_Department_of_Energy_DOE">'Drop-down List'!$F$26:$F$27</definedName>
    <definedName name="US_Department_of_Health_and_Human_Services_HHS">'Drop-down List'!$G$26:$G$31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1" i="17" l="1"/>
  <c r="L11" i="17"/>
  <c r="P16" i="17"/>
  <c r="A2" i="16"/>
  <c r="A2" i="20"/>
  <c r="A2" i="17"/>
  <c r="A2" i="8"/>
  <c r="AG149" i="20"/>
  <c r="A149" i="20"/>
  <c r="AG148" i="20"/>
  <c r="AG147" i="20"/>
  <c r="AG145" i="20"/>
  <c r="A145" i="20"/>
  <c r="AG144" i="20"/>
  <c r="AG143" i="20"/>
  <c r="AE141" i="20"/>
  <c r="Z141" i="20"/>
  <c r="U141" i="20"/>
  <c r="P141" i="20"/>
  <c r="K141" i="20"/>
  <c r="A141" i="20"/>
  <c r="AE140" i="20"/>
  <c r="Z140" i="20"/>
  <c r="U140" i="20"/>
  <c r="P140" i="20"/>
  <c r="K140" i="20"/>
  <c r="AE139" i="20"/>
  <c r="Z139" i="20"/>
  <c r="U139" i="20"/>
  <c r="P139" i="20"/>
  <c r="K139" i="20"/>
  <c r="AE136" i="20"/>
  <c r="Z136" i="20"/>
  <c r="U136" i="20"/>
  <c r="P136" i="20"/>
  <c r="K136" i="20"/>
  <c r="A136" i="20"/>
  <c r="AE135" i="20"/>
  <c r="AG135" i="20" s="1"/>
  <c r="Z135" i="20"/>
  <c r="U135" i="20"/>
  <c r="P135" i="20"/>
  <c r="K135" i="20"/>
  <c r="AE134" i="20"/>
  <c r="Z134" i="20"/>
  <c r="U134" i="20"/>
  <c r="P134" i="20"/>
  <c r="K134" i="20"/>
  <c r="A134" i="20"/>
  <c r="AE133" i="20"/>
  <c r="Z133" i="20"/>
  <c r="U133" i="20"/>
  <c r="P133" i="20"/>
  <c r="K133" i="20"/>
  <c r="AE132" i="20"/>
  <c r="Z132" i="20"/>
  <c r="U132" i="20"/>
  <c r="P132" i="20"/>
  <c r="K132" i="20"/>
  <c r="AE129" i="20"/>
  <c r="Z129" i="20"/>
  <c r="U129" i="20"/>
  <c r="P129" i="20"/>
  <c r="K129" i="20"/>
  <c r="A129" i="20"/>
  <c r="AE128" i="20"/>
  <c r="Z128" i="20"/>
  <c r="AG128" i="20" s="1"/>
  <c r="U128" i="20"/>
  <c r="P128" i="20"/>
  <c r="K128" i="20"/>
  <c r="AE127" i="20"/>
  <c r="Z127" i="20"/>
  <c r="U127" i="20"/>
  <c r="P127" i="20"/>
  <c r="K127" i="20"/>
  <c r="AE122" i="20"/>
  <c r="Z122" i="20"/>
  <c r="U122" i="20"/>
  <c r="P122" i="20"/>
  <c r="K122" i="20"/>
  <c r="AE121" i="20"/>
  <c r="AG121" i="20" s="1"/>
  <c r="Z121" i="20"/>
  <c r="U121" i="20"/>
  <c r="U123" i="20" s="1"/>
  <c r="P121" i="20"/>
  <c r="P123" i="20" s="1"/>
  <c r="K121" i="20"/>
  <c r="AE120" i="20"/>
  <c r="Z120" i="20"/>
  <c r="U120" i="20"/>
  <c r="P120" i="20"/>
  <c r="K120" i="20"/>
  <c r="K123" i="20" s="1"/>
  <c r="AE118" i="20"/>
  <c r="Z118" i="20"/>
  <c r="U118" i="20"/>
  <c r="P118" i="20"/>
  <c r="K118" i="20"/>
  <c r="AG116" i="20"/>
  <c r="A116" i="20"/>
  <c r="AG115" i="20"/>
  <c r="AG114" i="20"/>
  <c r="AE111" i="20"/>
  <c r="AG111" i="20" s="1"/>
  <c r="Z111" i="20"/>
  <c r="U111" i="20"/>
  <c r="P111" i="20"/>
  <c r="K111" i="20"/>
  <c r="AG109" i="20"/>
  <c r="AG108" i="20"/>
  <c r="AG107" i="20"/>
  <c r="A107" i="20"/>
  <c r="AG106" i="20"/>
  <c r="AG105" i="20"/>
  <c r="AG102" i="20"/>
  <c r="AE100" i="20"/>
  <c r="Z100" i="20"/>
  <c r="U100" i="20"/>
  <c r="P100" i="20"/>
  <c r="K100" i="20"/>
  <c r="AG100" i="20" s="1"/>
  <c r="AG98" i="20"/>
  <c r="AG97" i="20"/>
  <c r="AG96" i="20"/>
  <c r="AG95" i="20"/>
  <c r="AE91" i="20"/>
  <c r="Z91" i="20"/>
  <c r="U91" i="20"/>
  <c r="P91" i="20"/>
  <c r="K91" i="20"/>
  <c r="AG89" i="20"/>
  <c r="AG88" i="20"/>
  <c r="AG87" i="20"/>
  <c r="AG85" i="20"/>
  <c r="AG84" i="20"/>
  <c r="AG83" i="20"/>
  <c r="AG91" i="20" s="1"/>
  <c r="AE79" i="20"/>
  <c r="Z79" i="20"/>
  <c r="U79" i="20"/>
  <c r="P79" i="20"/>
  <c r="K79" i="20"/>
  <c r="AG78" i="20"/>
  <c r="AG77" i="20"/>
  <c r="AG75" i="20"/>
  <c r="AG74" i="20"/>
  <c r="AG79" i="20" s="1"/>
  <c r="AE69" i="20"/>
  <c r="Z69" i="20"/>
  <c r="U69" i="20"/>
  <c r="P69" i="20"/>
  <c r="K69" i="20"/>
  <c r="AE68" i="20"/>
  <c r="Z68" i="20"/>
  <c r="U68" i="20"/>
  <c r="AG68" i="20" s="1"/>
  <c r="P68" i="20"/>
  <c r="K68" i="20"/>
  <c r="AE67" i="20"/>
  <c r="Z67" i="20"/>
  <c r="U67" i="20"/>
  <c r="P67" i="20"/>
  <c r="K67" i="20"/>
  <c r="AE65" i="20"/>
  <c r="Z65" i="20"/>
  <c r="U65" i="20"/>
  <c r="P65" i="20"/>
  <c r="K65" i="20"/>
  <c r="AE64" i="20"/>
  <c r="Z64" i="20"/>
  <c r="U64" i="20"/>
  <c r="P64" i="20"/>
  <c r="K64" i="20"/>
  <c r="AE63" i="20"/>
  <c r="Z63" i="20"/>
  <c r="U63" i="20"/>
  <c r="P63" i="20"/>
  <c r="K63" i="20"/>
  <c r="AE61" i="20"/>
  <c r="Z61" i="20"/>
  <c r="U61" i="20"/>
  <c r="P61" i="20"/>
  <c r="K61" i="20"/>
  <c r="AE60" i="20"/>
  <c r="Z60" i="20"/>
  <c r="U60" i="20"/>
  <c r="P60" i="20"/>
  <c r="K60" i="20"/>
  <c r="K71" i="20" s="1"/>
  <c r="AE59" i="20"/>
  <c r="Z59" i="20"/>
  <c r="U59" i="20"/>
  <c r="P59" i="20"/>
  <c r="K59" i="20"/>
  <c r="F37" i="20"/>
  <c r="G37" i="20" s="1"/>
  <c r="F36" i="20"/>
  <c r="G36" i="20" s="1"/>
  <c r="F35" i="20"/>
  <c r="G35" i="20" s="1"/>
  <c r="F34" i="20"/>
  <c r="G34" i="20" s="1"/>
  <c r="AE33" i="20"/>
  <c r="Z33" i="20"/>
  <c r="U33" i="20"/>
  <c r="P33" i="20"/>
  <c r="K33" i="20"/>
  <c r="F32" i="20"/>
  <c r="G32" i="20" s="1"/>
  <c r="AE29" i="20"/>
  <c r="P29" i="20"/>
  <c r="G29" i="20"/>
  <c r="K29" i="20" s="1"/>
  <c r="AE28" i="20"/>
  <c r="Z28" i="20"/>
  <c r="U28" i="20"/>
  <c r="P28" i="20"/>
  <c r="G28" i="20"/>
  <c r="K28" i="20" s="1"/>
  <c r="G27" i="20"/>
  <c r="U27" i="20" s="1"/>
  <c r="G26" i="20"/>
  <c r="Z26" i="20" s="1"/>
  <c r="G25" i="20"/>
  <c r="P25" i="20" s="1"/>
  <c r="G22" i="20"/>
  <c r="AE22" i="20" s="1"/>
  <c r="G21" i="20"/>
  <c r="U21" i="20" s="1"/>
  <c r="G20" i="20"/>
  <c r="P20" i="20" s="1"/>
  <c r="AE19" i="20"/>
  <c r="P19" i="20"/>
  <c r="G19" i="20"/>
  <c r="K19" i="20" s="1"/>
  <c r="AE18" i="20"/>
  <c r="Z18" i="20"/>
  <c r="U18" i="20"/>
  <c r="P18" i="20"/>
  <c r="G18" i="20"/>
  <c r="K18" i="20" s="1"/>
  <c r="G15" i="20"/>
  <c r="Z15" i="20" s="1"/>
  <c r="G14" i="20"/>
  <c r="P14" i="20" s="1"/>
  <c r="G13" i="20"/>
  <c r="AE13" i="20" s="1"/>
  <c r="G12" i="20"/>
  <c r="Z12" i="20" s="1"/>
  <c r="G11" i="20"/>
  <c r="U11" i="20" s="1"/>
  <c r="G10" i="20"/>
  <c r="P10" i="20" s="1"/>
  <c r="AG136" i="8"/>
  <c r="AE136" i="8"/>
  <c r="Z136" i="8"/>
  <c r="U136" i="8"/>
  <c r="P136" i="8"/>
  <c r="K136" i="8"/>
  <c r="A136" i="8"/>
  <c r="AE135" i="8"/>
  <c r="AG135" i="8" s="1"/>
  <c r="Z135" i="8"/>
  <c r="U135" i="8"/>
  <c r="P135" i="8"/>
  <c r="K135" i="8"/>
  <c r="AE134" i="8"/>
  <c r="AG134" i="8" s="1"/>
  <c r="Z134" i="8"/>
  <c r="U134" i="8"/>
  <c r="P134" i="8"/>
  <c r="K134" i="8"/>
  <c r="A134" i="8"/>
  <c r="AE133" i="8"/>
  <c r="Z133" i="8"/>
  <c r="U133" i="8"/>
  <c r="P133" i="8"/>
  <c r="K133" i="8"/>
  <c r="AE132" i="8"/>
  <c r="Z132" i="8"/>
  <c r="U132" i="8"/>
  <c r="P132" i="8"/>
  <c r="K132" i="8"/>
  <c r="D4" i="16" l="1"/>
  <c r="D4" i="20"/>
  <c r="C3" i="17"/>
  <c r="AG18" i="20"/>
  <c r="AG118" i="20"/>
  <c r="K25" i="20"/>
  <c r="Z20" i="20"/>
  <c r="Z41" i="20" s="1"/>
  <c r="Z49" i="20" s="1"/>
  <c r="AE10" i="20"/>
  <c r="AE20" i="20"/>
  <c r="AG20" i="20" s="1"/>
  <c r="P26" i="20"/>
  <c r="AG63" i="20"/>
  <c r="AG65" i="20"/>
  <c r="P151" i="20"/>
  <c r="AE12" i="20"/>
  <c r="AG28" i="20"/>
  <c r="AG122" i="20"/>
  <c r="AG139" i="20"/>
  <c r="K13" i="20"/>
  <c r="AG134" i="20"/>
  <c r="AG33" i="20"/>
  <c r="Z123" i="20"/>
  <c r="U151" i="20"/>
  <c r="AG132" i="20"/>
  <c r="AG133" i="20"/>
  <c r="AG140" i="20"/>
  <c r="AG64" i="20"/>
  <c r="AG129" i="20"/>
  <c r="Z11" i="20"/>
  <c r="U19" i="20"/>
  <c r="AG19" i="20" s="1"/>
  <c r="Z21" i="20"/>
  <c r="U29" i="20"/>
  <c r="AG29" i="20" s="1"/>
  <c r="AG59" i="20"/>
  <c r="AG69" i="20"/>
  <c r="AG120" i="20"/>
  <c r="AG123" i="20" s="1"/>
  <c r="Z151" i="20"/>
  <c r="P71" i="20"/>
  <c r="U10" i="20"/>
  <c r="U20" i="20"/>
  <c r="U71" i="20"/>
  <c r="Z10" i="20"/>
  <c r="AG67" i="20"/>
  <c r="K151" i="20"/>
  <c r="AE11" i="20"/>
  <c r="Z19" i="20"/>
  <c r="AE21" i="20"/>
  <c r="Z29" i="20"/>
  <c r="AE71" i="20"/>
  <c r="AG61" i="20"/>
  <c r="AG127" i="20"/>
  <c r="AG136" i="20"/>
  <c r="AG141" i="20"/>
  <c r="K35" i="20"/>
  <c r="AE35" i="20"/>
  <c r="Z35" i="20"/>
  <c r="U35" i="20"/>
  <c r="P35" i="20"/>
  <c r="AE32" i="20"/>
  <c r="Z32" i="20"/>
  <c r="Z43" i="20" s="1"/>
  <c r="Z51" i="20" s="1"/>
  <c r="U32" i="20"/>
  <c r="P32" i="20"/>
  <c r="K32" i="20"/>
  <c r="K36" i="20"/>
  <c r="AE36" i="20"/>
  <c r="Z36" i="20"/>
  <c r="U36" i="20"/>
  <c r="P36" i="20"/>
  <c r="K34" i="20"/>
  <c r="AE34" i="20"/>
  <c r="Z34" i="20"/>
  <c r="U34" i="20"/>
  <c r="P34" i="20"/>
  <c r="K37" i="20"/>
  <c r="AE37" i="20"/>
  <c r="Z37" i="20"/>
  <c r="U37" i="20"/>
  <c r="P37" i="20"/>
  <c r="P13" i="20"/>
  <c r="K22" i="20"/>
  <c r="Z27" i="20"/>
  <c r="P12" i="20"/>
  <c r="Z14" i="20"/>
  <c r="U25" i="20"/>
  <c r="AE27" i="20"/>
  <c r="K10" i="20"/>
  <c r="P11" i="20"/>
  <c r="U12" i="20"/>
  <c r="AG12" i="20" s="1"/>
  <c r="Z13" i="20"/>
  <c r="AE14" i="20"/>
  <c r="K20" i="20"/>
  <c r="P21" i="20"/>
  <c r="U22" i="20"/>
  <c r="Z25" i="20"/>
  <c r="AE26" i="20"/>
  <c r="Z71" i="20"/>
  <c r="AE123" i="20"/>
  <c r="K12" i="20"/>
  <c r="U14" i="20"/>
  <c r="K11" i="20"/>
  <c r="U13" i="20"/>
  <c r="AE15" i="20"/>
  <c r="K21" i="20"/>
  <c r="P22" i="20"/>
  <c r="Z22" i="20"/>
  <c r="AE25" i="20"/>
  <c r="AG60" i="20"/>
  <c r="K15" i="20"/>
  <c r="K27" i="20"/>
  <c r="K14" i="20"/>
  <c r="P15" i="20"/>
  <c r="K26" i="20"/>
  <c r="K42" i="20" s="1"/>
  <c r="K50" i="20" s="1"/>
  <c r="P27" i="20"/>
  <c r="P42" i="20" s="1"/>
  <c r="P50" i="20" s="1"/>
  <c r="AE151" i="20"/>
  <c r="U15" i="20"/>
  <c r="U26" i="20"/>
  <c r="AG133" i="8"/>
  <c r="AG132" i="8"/>
  <c r="G27" i="8"/>
  <c r="U27" i="8" s="1"/>
  <c r="G29" i="8"/>
  <c r="AE29" i="8" s="1"/>
  <c r="G28" i="8"/>
  <c r="AE28" i="8" s="1"/>
  <c r="G26" i="8"/>
  <c r="Z26" i="8" s="1"/>
  <c r="G25" i="8"/>
  <c r="K25" i="8" s="1"/>
  <c r="AG10" i="20" l="1"/>
  <c r="Z40" i="20"/>
  <c r="Z45" i="20" s="1"/>
  <c r="AE40" i="20"/>
  <c r="AE48" i="20" s="1"/>
  <c r="AE41" i="20"/>
  <c r="AE49" i="20" s="1"/>
  <c r="AG27" i="20"/>
  <c r="P41" i="20"/>
  <c r="P49" i="20" s="1"/>
  <c r="AG11" i="20"/>
  <c r="K41" i="20"/>
  <c r="K49" i="20" s="1"/>
  <c r="AG71" i="20"/>
  <c r="AG151" i="20"/>
  <c r="AG22" i="20"/>
  <c r="AG14" i="20"/>
  <c r="U42" i="20"/>
  <c r="U50" i="20" s="1"/>
  <c r="AG50" i="20" s="1"/>
  <c r="AG25" i="20"/>
  <c r="AG21" i="20"/>
  <c r="AG41" i="20" s="1"/>
  <c r="AG37" i="20"/>
  <c r="AG34" i="20"/>
  <c r="P40" i="20"/>
  <c r="K43" i="20"/>
  <c r="K51" i="20" s="1"/>
  <c r="U41" i="20"/>
  <c r="U49" i="20" s="1"/>
  <c r="P43" i="20"/>
  <c r="P51" i="20" s="1"/>
  <c r="AG35" i="20"/>
  <c r="AG15" i="20"/>
  <c r="AE42" i="20"/>
  <c r="AE50" i="20" s="1"/>
  <c r="U43" i="20"/>
  <c r="U51" i="20" s="1"/>
  <c r="AG32" i="20"/>
  <c r="U40" i="20"/>
  <c r="AG36" i="20"/>
  <c r="AE43" i="20"/>
  <c r="AE51" i="20" s="1"/>
  <c r="AG26" i="20"/>
  <c r="AG13" i="20"/>
  <c r="Z42" i="20"/>
  <c r="Z50" i="20" s="1"/>
  <c r="K40" i="20"/>
  <c r="P27" i="8"/>
  <c r="Z27" i="8"/>
  <c r="AE27" i="8"/>
  <c r="K27" i="8"/>
  <c r="K29" i="8"/>
  <c r="P29" i="8"/>
  <c r="Z29" i="8"/>
  <c r="P26" i="8"/>
  <c r="U26" i="8"/>
  <c r="AE26" i="8"/>
  <c r="Z25" i="8"/>
  <c r="K26" i="8"/>
  <c r="P25" i="8"/>
  <c r="U25" i="8"/>
  <c r="AE25" i="8"/>
  <c r="K28" i="8"/>
  <c r="P28" i="8"/>
  <c r="U29" i="8"/>
  <c r="U28" i="8"/>
  <c r="Z28" i="8"/>
  <c r="Z48" i="20" l="1"/>
  <c r="Z53" i="20" s="1"/>
  <c r="Z55" i="20" s="1"/>
  <c r="Z153" i="20" s="1"/>
  <c r="AG49" i="20"/>
  <c r="AE53" i="20"/>
  <c r="AG51" i="20"/>
  <c r="AG40" i="20"/>
  <c r="U45" i="20"/>
  <c r="U48" i="20"/>
  <c r="U53" i="20" s="1"/>
  <c r="Z160" i="20"/>
  <c r="Z161" i="20" s="1"/>
  <c r="P48" i="20"/>
  <c r="P53" i="20" s="1"/>
  <c r="P45" i="20"/>
  <c r="K45" i="20"/>
  <c r="K48" i="20"/>
  <c r="AG43" i="20"/>
  <c r="AG42" i="20"/>
  <c r="AE45" i="20"/>
  <c r="K42" i="8"/>
  <c r="K50" i="8" s="1"/>
  <c r="U42" i="8"/>
  <c r="U50" i="8" s="1"/>
  <c r="AE42" i="8"/>
  <c r="AE50" i="8" s="1"/>
  <c r="AG27" i="8"/>
  <c r="Z42" i="8"/>
  <c r="Z50" i="8" s="1"/>
  <c r="P42" i="8"/>
  <c r="P50" i="8" s="1"/>
  <c r="AG26" i="8"/>
  <c r="AG29" i="8"/>
  <c r="AG28" i="8"/>
  <c r="AG25" i="8"/>
  <c r="AG45" i="20" l="1"/>
  <c r="K53" i="20"/>
  <c r="K55" i="20" s="1"/>
  <c r="K153" i="20" s="1"/>
  <c r="F11" i="17" s="1"/>
  <c r="AG48" i="20"/>
  <c r="AG53" i="20" s="1"/>
  <c r="P55" i="20"/>
  <c r="P153" i="20" s="1"/>
  <c r="H11" i="17" s="1"/>
  <c r="P160" i="20"/>
  <c r="P161" i="20" s="1"/>
  <c r="H12" i="17" s="1"/>
  <c r="U55" i="20"/>
  <c r="U153" i="20" s="1"/>
  <c r="J11" i="17" s="1"/>
  <c r="U160" i="20"/>
  <c r="U161" i="20" s="1"/>
  <c r="K160" i="20"/>
  <c r="K161" i="20" s="1"/>
  <c r="AE55" i="20"/>
  <c r="AE153" i="20" s="1"/>
  <c r="AE160" i="20"/>
  <c r="AE161" i="20" s="1"/>
  <c r="Z156" i="20"/>
  <c r="Z157" i="20" s="1"/>
  <c r="AG50" i="8"/>
  <c r="AG42" i="8"/>
  <c r="Z163" i="20" l="1"/>
  <c r="Z168" i="20" s="1"/>
  <c r="L12" i="17"/>
  <c r="AG55" i="20"/>
  <c r="AG153" i="20" s="1"/>
  <c r="K156" i="20"/>
  <c r="K157" i="20" s="1"/>
  <c r="P156" i="20"/>
  <c r="P157" i="20" s="1"/>
  <c r="P163" i="20" s="1"/>
  <c r="P168" i="20" s="1"/>
  <c r="AE156" i="20"/>
  <c r="AE157" i="20" s="1"/>
  <c r="N12" i="17" s="1"/>
  <c r="U156" i="20"/>
  <c r="U157" i="20" s="1"/>
  <c r="AG161" i="20"/>
  <c r="N16" i="17"/>
  <c r="N17" i="17"/>
  <c r="N18" i="17"/>
  <c r="N19" i="17"/>
  <c r="N20" i="17"/>
  <c r="N21" i="17"/>
  <c r="N22" i="17"/>
  <c r="N23" i="17"/>
  <c r="N24" i="17"/>
  <c r="L16" i="17"/>
  <c r="L17" i="17"/>
  <c r="L18" i="17"/>
  <c r="L19" i="17"/>
  <c r="L20" i="17"/>
  <c r="L21" i="17"/>
  <c r="L22" i="17"/>
  <c r="L23" i="17"/>
  <c r="L24" i="17"/>
  <c r="J16" i="17"/>
  <c r="J17" i="17"/>
  <c r="J18" i="17"/>
  <c r="J19" i="17"/>
  <c r="J20" i="17"/>
  <c r="J21" i="17"/>
  <c r="J22" i="17"/>
  <c r="J23" i="17"/>
  <c r="J24" i="17"/>
  <c r="H16" i="17"/>
  <c r="H17" i="17"/>
  <c r="H18" i="17"/>
  <c r="H19" i="17"/>
  <c r="H20" i="17"/>
  <c r="H21" i="17"/>
  <c r="H22" i="17"/>
  <c r="H23" i="17"/>
  <c r="H24" i="17"/>
  <c r="F16" i="17"/>
  <c r="F17" i="17"/>
  <c r="F18" i="17"/>
  <c r="F19" i="17"/>
  <c r="F20" i="17"/>
  <c r="F21" i="17"/>
  <c r="F22" i="17"/>
  <c r="F23" i="17"/>
  <c r="P23" i="17" s="1"/>
  <c r="F24" i="17"/>
  <c r="N15" i="17"/>
  <c r="L15" i="17"/>
  <c r="J15" i="17"/>
  <c r="H15" i="17"/>
  <c r="F15" i="17"/>
  <c r="A24" i="17"/>
  <c r="A20" i="17"/>
  <c r="A21" i="17"/>
  <c r="A22" i="17"/>
  <c r="A23" i="17"/>
  <c r="A16" i="17"/>
  <c r="A17" i="17"/>
  <c r="A18" i="17"/>
  <c r="A19" i="17"/>
  <c r="A15" i="17"/>
  <c r="P14" i="17"/>
  <c r="N5" i="17"/>
  <c r="L5" i="17"/>
  <c r="J5" i="17"/>
  <c r="H5" i="17"/>
  <c r="F5" i="17"/>
  <c r="Q18" i="16"/>
  <c r="Q17" i="16"/>
  <c r="Q16" i="16"/>
  <c r="Q15" i="16"/>
  <c r="Q14" i="16"/>
  <c r="Q13" i="16"/>
  <c r="Q12" i="16"/>
  <c r="Q11" i="16"/>
  <c r="Q10" i="16"/>
  <c r="Q9" i="16"/>
  <c r="R20" i="16" s="1"/>
  <c r="O20" i="16"/>
  <c r="M20" i="16"/>
  <c r="K20" i="16"/>
  <c r="I20" i="16"/>
  <c r="G20" i="16"/>
  <c r="O6" i="16"/>
  <c r="M6" i="16"/>
  <c r="K6" i="16"/>
  <c r="I6" i="16"/>
  <c r="G6" i="16"/>
  <c r="AE33" i="8"/>
  <c r="Z33" i="8"/>
  <c r="U33" i="8"/>
  <c r="P33" i="8"/>
  <c r="K33" i="8"/>
  <c r="G22" i="8"/>
  <c r="G21" i="8"/>
  <c r="G20" i="8"/>
  <c r="G19" i="8"/>
  <c r="G18" i="8"/>
  <c r="U163" i="20" l="1"/>
  <c r="U168" i="20" s="1"/>
  <c r="J12" i="17"/>
  <c r="K163" i="20"/>
  <c r="K168" i="20" s="1"/>
  <c r="F12" i="17"/>
  <c r="AG157" i="20"/>
  <c r="P22" i="17"/>
  <c r="AE163" i="20"/>
  <c r="P24" i="17"/>
  <c r="P17" i="17"/>
  <c r="P21" i="17"/>
  <c r="P20" i="17"/>
  <c r="P18" i="17"/>
  <c r="P12" i="17"/>
  <c r="P19" i="17"/>
  <c r="P15" i="17"/>
  <c r="Q20" i="16"/>
  <c r="AG163" i="20" l="1"/>
  <c r="AE168" i="20"/>
  <c r="AG74" i="8"/>
  <c r="K63" i="8"/>
  <c r="K172" i="20" l="1"/>
  <c r="K175" i="20"/>
  <c r="K176" i="20" s="1"/>
  <c r="Z63" i="8"/>
  <c r="G11" i="8"/>
  <c r="AE11" i="8" s="1"/>
  <c r="G12" i="8"/>
  <c r="K12" i="8" s="1"/>
  <c r="G13" i="8"/>
  <c r="K13" i="8" s="1"/>
  <c r="G14" i="8"/>
  <c r="AE14" i="8" s="1"/>
  <c r="G15" i="8"/>
  <c r="U15" i="8" s="1"/>
  <c r="G10" i="8"/>
  <c r="AE121" i="8"/>
  <c r="AE122" i="8"/>
  <c r="AE120" i="8"/>
  <c r="Z121" i="8"/>
  <c r="Z122" i="8"/>
  <c r="Z120" i="8"/>
  <c r="U121" i="8"/>
  <c r="U122" i="8"/>
  <c r="U120" i="8"/>
  <c r="P121" i="8"/>
  <c r="P122" i="8"/>
  <c r="P120" i="8"/>
  <c r="K121" i="8"/>
  <c r="K122" i="8"/>
  <c r="K120" i="8"/>
  <c r="AG149" i="8"/>
  <c r="AG148" i="8"/>
  <c r="AG147" i="8"/>
  <c r="AG145" i="8"/>
  <c r="AG144" i="8"/>
  <c r="AG143" i="8"/>
  <c r="AE141" i="8"/>
  <c r="AE140" i="8"/>
  <c r="AE139" i="8"/>
  <c r="Z141" i="8"/>
  <c r="Z140" i="8"/>
  <c r="Z139" i="8"/>
  <c r="U141" i="8"/>
  <c r="U140" i="8"/>
  <c r="U139" i="8"/>
  <c r="P141" i="8"/>
  <c r="P140" i="8"/>
  <c r="P139" i="8"/>
  <c r="K140" i="8"/>
  <c r="K141" i="8"/>
  <c r="K139" i="8"/>
  <c r="AE79" i="8"/>
  <c r="Z79" i="8"/>
  <c r="U79" i="8"/>
  <c r="P79" i="8"/>
  <c r="K79" i="8"/>
  <c r="K91" i="8"/>
  <c r="AE69" i="8"/>
  <c r="AE68" i="8"/>
  <c r="AE67" i="8"/>
  <c r="AE65" i="8"/>
  <c r="AE64" i="8"/>
  <c r="AE61" i="8"/>
  <c r="AE60" i="8"/>
  <c r="AE59" i="8"/>
  <c r="Z69" i="8"/>
  <c r="Z68" i="8"/>
  <c r="Z67" i="8"/>
  <c r="Z65" i="8"/>
  <c r="Z64" i="8"/>
  <c r="Z61" i="8"/>
  <c r="Z60" i="8"/>
  <c r="Z59" i="8"/>
  <c r="U69" i="8"/>
  <c r="U68" i="8"/>
  <c r="U67" i="8"/>
  <c r="U65" i="8"/>
  <c r="U64" i="8"/>
  <c r="U63" i="8"/>
  <c r="U61" i="8"/>
  <c r="U60" i="8"/>
  <c r="U59" i="8"/>
  <c r="K69" i="8"/>
  <c r="K68" i="8"/>
  <c r="K67" i="8"/>
  <c r="K65" i="8"/>
  <c r="K64" i="8"/>
  <c r="K61" i="8"/>
  <c r="K60" i="8"/>
  <c r="K59" i="8"/>
  <c r="P69" i="8"/>
  <c r="P68" i="8"/>
  <c r="P67" i="8"/>
  <c r="P64" i="8"/>
  <c r="P65" i="8"/>
  <c r="P60" i="8"/>
  <c r="P61" i="8"/>
  <c r="P59" i="8"/>
  <c r="Z127" i="8"/>
  <c r="AE129" i="8"/>
  <c r="AE128" i="8"/>
  <c r="AE127" i="8"/>
  <c r="Z129" i="8"/>
  <c r="Z128" i="8"/>
  <c r="U129" i="8"/>
  <c r="U128" i="8"/>
  <c r="U127" i="8"/>
  <c r="P127" i="8"/>
  <c r="P128" i="8"/>
  <c r="P129" i="8"/>
  <c r="K127" i="8"/>
  <c r="K128" i="8"/>
  <c r="K129" i="8"/>
  <c r="A149" i="8"/>
  <c r="A145" i="8"/>
  <c r="A141" i="8"/>
  <c r="A129" i="8"/>
  <c r="AG116" i="8"/>
  <c r="AG115" i="8"/>
  <c r="AG114" i="8"/>
  <c r="AG108" i="8"/>
  <c r="K118" i="8"/>
  <c r="AE118" i="8"/>
  <c r="Z118" i="8"/>
  <c r="U118" i="8"/>
  <c r="P118" i="8"/>
  <c r="A116" i="8"/>
  <c r="AE111" i="8"/>
  <c r="Z111" i="8"/>
  <c r="U111" i="8"/>
  <c r="P111" i="8"/>
  <c r="K111" i="8"/>
  <c r="AG96" i="8"/>
  <c r="AG97" i="8"/>
  <c r="AG98" i="8"/>
  <c r="K100" i="8"/>
  <c r="AE100" i="8"/>
  <c r="Z100" i="8"/>
  <c r="U100" i="8"/>
  <c r="P100" i="8"/>
  <c r="AG89" i="8"/>
  <c r="AG88" i="8"/>
  <c r="AG87" i="8"/>
  <c r="AG85" i="8"/>
  <c r="AG84" i="8"/>
  <c r="AG83" i="8"/>
  <c r="AG78" i="8"/>
  <c r="AG77" i="8"/>
  <c r="AG75" i="8"/>
  <c r="AE91" i="8"/>
  <c r="Z91" i="8"/>
  <c r="U91" i="8"/>
  <c r="P91" i="8"/>
  <c r="F34" i="8"/>
  <c r="G34" i="8" s="1"/>
  <c r="F35" i="8"/>
  <c r="G35" i="8" s="1"/>
  <c r="F36" i="8"/>
  <c r="G36" i="8" s="1"/>
  <c r="F37" i="8"/>
  <c r="G37" i="8" s="1"/>
  <c r="F32" i="8"/>
  <c r="G32" i="8" s="1"/>
  <c r="AE22" i="8"/>
  <c r="AE21" i="8"/>
  <c r="AE20" i="8"/>
  <c r="AE19" i="8"/>
  <c r="AE18" i="8"/>
  <c r="Z22" i="8"/>
  <c r="Z21" i="8"/>
  <c r="Z20" i="8"/>
  <c r="Z19" i="8"/>
  <c r="Z18" i="8"/>
  <c r="U22" i="8"/>
  <c r="U21" i="8"/>
  <c r="U20" i="8"/>
  <c r="U19" i="8"/>
  <c r="U18" i="8"/>
  <c r="P22" i="8"/>
  <c r="P21" i="8"/>
  <c r="P20" i="8"/>
  <c r="P19" i="8"/>
  <c r="P18" i="8"/>
  <c r="K22" i="8"/>
  <c r="K21" i="8"/>
  <c r="K20" i="8"/>
  <c r="K19" i="8"/>
  <c r="K18" i="8"/>
  <c r="K37" i="8" l="1"/>
  <c r="Z37" i="8"/>
  <c r="U37" i="8"/>
  <c r="P37" i="8"/>
  <c r="AE37" i="8"/>
  <c r="P35" i="8"/>
  <c r="AE35" i="8"/>
  <c r="U35" i="8"/>
  <c r="K35" i="8"/>
  <c r="Z35" i="8"/>
  <c r="Z36" i="8"/>
  <c r="P36" i="8"/>
  <c r="K36" i="8"/>
  <c r="AE36" i="8"/>
  <c r="U36" i="8"/>
  <c r="P34" i="8"/>
  <c r="U34" i="8"/>
  <c r="AE34" i="8"/>
  <c r="K34" i="8"/>
  <c r="Z34" i="8"/>
  <c r="AE32" i="8"/>
  <c r="Z32" i="8"/>
  <c r="U32" i="8"/>
  <c r="K32" i="8"/>
  <c r="P32" i="8"/>
  <c r="AE10" i="8"/>
  <c r="P10" i="8"/>
  <c r="P63" i="8"/>
  <c r="P71" i="8" s="1"/>
  <c r="AE63" i="8"/>
  <c r="AE71" i="8" s="1"/>
  <c r="Z123" i="8"/>
  <c r="U123" i="8"/>
  <c r="K123" i="8"/>
  <c r="AE123" i="8"/>
  <c r="P123" i="8"/>
  <c r="AG122" i="8"/>
  <c r="AG121" i="8"/>
  <c r="AG120" i="8"/>
  <c r="AG128" i="8"/>
  <c r="U151" i="8"/>
  <c r="AG140" i="8"/>
  <c r="AG139" i="8"/>
  <c r="AG141" i="8"/>
  <c r="U71" i="8"/>
  <c r="AG67" i="8"/>
  <c r="K151" i="8"/>
  <c r="AG69" i="8"/>
  <c r="P151" i="8"/>
  <c r="AG129" i="8"/>
  <c r="Z71" i="8"/>
  <c r="Z151" i="8"/>
  <c r="AE151" i="8"/>
  <c r="AG68" i="8"/>
  <c r="AG59" i="8"/>
  <c r="AG60" i="8"/>
  <c r="AG61" i="8"/>
  <c r="AG65" i="8"/>
  <c r="AG64" i="8"/>
  <c r="AG127" i="8"/>
  <c r="AG111" i="8"/>
  <c r="AG118" i="8"/>
  <c r="AG79" i="8"/>
  <c r="AG91" i="8"/>
  <c r="P41" i="8"/>
  <c r="P49" i="8" s="1"/>
  <c r="Z13" i="8"/>
  <c r="Z41" i="8"/>
  <c r="Z49" i="8" s="1"/>
  <c r="AE41" i="8"/>
  <c r="AE49" i="8" s="1"/>
  <c r="U41" i="8"/>
  <c r="U49" i="8" s="1"/>
  <c r="K41" i="8"/>
  <c r="K49" i="8" s="1"/>
  <c r="AG18" i="8"/>
  <c r="Z14" i="8"/>
  <c r="AG21" i="8"/>
  <c r="AG22" i="8"/>
  <c r="AG19" i="8"/>
  <c r="AG20" i="8"/>
  <c r="AE15" i="8"/>
  <c r="AE13" i="8"/>
  <c r="P15" i="8"/>
  <c r="Z15" i="8"/>
  <c r="K15" i="8"/>
  <c r="U14" i="8"/>
  <c r="P11" i="8"/>
  <c r="K11" i="8"/>
  <c r="Z11" i="8"/>
  <c r="U11" i="8"/>
  <c r="P14" i="8"/>
  <c r="K14" i="8"/>
  <c r="U13" i="8"/>
  <c r="P13" i="8"/>
  <c r="AE12" i="8"/>
  <c r="Z12" i="8"/>
  <c r="U12" i="8"/>
  <c r="P12" i="8"/>
  <c r="K10" i="8"/>
  <c r="U10" i="8"/>
  <c r="Z10" i="8"/>
  <c r="AE40" i="8" l="1"/>
  <c r="AE48" i="8" s="1"/>
  <c r="AG63" i="8"/>
  <c r="AG71" i="8" s="1"/>
  <c r="K71" i="8"/>
  <c r="Z40" i="8"/>
  <c r="Z48" i="8" s="1"/>
  <c r="U40" i="8"/>
  <c r="U48" i="8" s="1"/>
  <c r="P40" i="8"/>
  <c r="P48" i="8" s="1"/>
  <c r="K40" i="8"/>
  <c r="AG123" i="8"/>
  <c r="AG41" i="8"/>
  <c r="AG35" i="8"/>
  <c r="AG49" i="8"/>
  <c r="Z43" i="8"/>
  <c r="Z51" i="8" s="1"/>
  <c r="AE43" i="8"/>
  <c r="AE51" i="8" s="1"/>
  <c r="AG34" i="8"/>
  <c r="K43" i="8"/>
  <c r="K51" i="8" s="1"/>
  <c r="AG37" i="8"/>
  <c r="AG36" i="8"/>
  <c r="AG33" i="8"/>
  <c r="P43" i="8"/>
  <c r="P51" i="8" s="1"/>
  <c r="U43" i="8"/>
  <c r="U51" i="8" s="1"/>
  <c r="AG32" i="8"/>
  <c r="AG11" i="8"/>
  <c r="AG14" i="8"/>
  <c r="AG13" i="8"/>
  <c r="AG12" i="8"/>
  <c r="AG15" i="8"/>
  <c r="AG10" i="8"/>
  <c r="P11" i="17" l="1"/>
  <c r="U53" i="8"/>
  <c r="K45" i="8"/>
  <c r="P45" i="8"/>
  <c r="AE53" i="8"/>
  <c r="AE45" i="8"/>
  <c r="Z53" i="8"/>
  <c r="Z45" i="8"/>
  <c r="P53" i="8"/>
  <c r="K48" i="8"/>
  <c r="AG48" i="8" s="1"/>
  <c r="U45" i="8"/>
  <c r="AG40" i="8"/>
  <c r="AG43" i="8"/>
  <c r="AG51" i="8"/>
  <c r="K160" i="8" l="1"/>
  <c r="K161" i="8" s="1"/>
  <c r="Z160" i="8"/>
  <c r="Z161" i="8" s="1"/>
  <c r="U160" i="8"/>
  <c r="U161" i="8" s="1"/>
  <c r="P160" i="8"/>
  <c r="P161" i="8" s="1"/>
  <c r="AG45" i="8"/>
  <c r="AG53" i="8"/>
  <c r="U55" i="8"/>
  <c r="U153" i="8" s="1"/>
  <c r="J8" i="17" s="1"/>
  <c r="P55" i="8"/>
  <c r="P153" i="8" s="1"/>
  <c r="H8" i="17" s="1"/>
  <c r="K53" i="8"/>
  <c r="AE55" i="8"/>
  <c r="AE153" i="8" s="1"/>
  <c r="N8" i="17" s="1"/>
  <c r="AE160" i="8"/>
  <c r="AE161" i="8" s="1"/>
  <c r="Z55" i="8"/>
  <c r="Z153" i="8" s="1"/>
  <c r="L8" i="17" s="1"/>
  <c r="AG109" i="8"/>
  <c r="AG107" i="8"/>
  <c r="A107" i="8"/>
  <c r="AG106" i="8"/>
  <c r="AG105" i="8"/>
  <c r="AG102" i="8"/>
  <c r="AG95" i="8"/>
  <c r="AG161" i="8" l="1"/>
  <c r="K55" i="8"/>
  <c r="K153" i="8" s="1"/>
  <c r="F8" i="17" s="1"/>
  <c r="AE156" i="8"/>
  <c r="AE157" i="8" s="1"/>
  <c r="N9" i="17" s="1"/>
  <c r="N27" i="17" s="1"/>
  <c r="AG55" i="8"/>
  <c r="P156" i="8"/>
  <c r="P157" i="8" s="1"/>
  <c r="U156" i="8"/>
  <c r="U157" i="8" s="1"/>
  <c r="Z156" i="8"/>
  <c r="Z157" i="8" s="1"/>
  <c r="L9" i="17" s="1"/>
  <c r="L27" i="17" s="1"/>
  <c r="AG100" i="8"/>
  <c r="AE163" i="8" l="1"/>
  <c r="AE168" i="8" s="1"/>
  <c r="U163" i="8"/>
  <c r="U168" i="8" s="1"/>
  <c r="J9" i="17"/>
  <c r="J27" i="17" s="1"/>
  <c r="P163" i="8"/>
  <c r="P168" i="8" s="1"/>
  <c r="H9" i="17"/>
  <c r="H27" i="17" s="1"/>
  <c r="P8" i="17"/>
  <c r="K156" i="8"/>
  <c r="K157" i="8" s="1"/>
  <c r="Z163" i="8"/>
  <c r="Z168" i="8" s="1"/>
  <c r="AG151" i="8"/>
  <c r="AG153" i="8" s="1"/>
  <c r="K163" i="8" l="1"/>
  <c r="K168" i="8" s="1"/>
  <c r="F9" i="17"/>
  <c r="AG157" i="8"/>
  <c r="AG163" i="8" l="1"/>
  <c r="K175" i="8" s="1"/>
  <c r="K176" i="8" s="1"/>
  <c r="P9" i="17"/>
  <c r="F27" i="17"/>
  <c r="K172" i="8" l="1"/>
  <c r="P27" i="17"/>
  <c r="Q27" i="17"/>
</calcChain>
</file>

<file path=xl/sharedStrings.xml><?xml version="1.0" encoding="utf-8"?>
<sst xmlns="http://schemas.openxmlformats.org/spreadsheetml/2006/main" count="753" uniqueCount="300">
  <si>
    <t>Effort</t>
  </si>
  <si>
    <t>Year 1</t>
  </si>
  <si>
    <t>Year 2</t>
  </si>
  <si>
    <t>Year 3</t>
  </si>
  <si>
    <t>Year 4</t>
  </si>
  <si>
    <t>Year 5</t>
  </si>
  <si>
    <t>Total</t>
  </si>
  <si>
    <t>Total Fringe Benefits</t>
  </si>
  <si>
    <t>Total Travel</t>
  </si>
  <si>
    <t>Subsistence</t>
  </si>
  <si>
    <t>Title:</t>
  </si>
  <si>
    <t>Calendar Date</t>
  </si>
  <si>
    <t>Funding Source</t>
  </si>
  <si>
    <t>(need detail page for each cost share inst.)</t>
  </si>
  <si>
    <t>Budget Request - Direct Cost</t>
  </si>
  <si>
    <t>Budget Request - Indirect Cost</t>
  </si>
  <si>
    <t>Dean's Approval Signature:</t>
  </si>
  <si>
    <t>Date:</t>
  </si>
  <si>
    <t>OSP Approval Signature:</t>
  </si>
  <si>
    <t>College</t>
  </si>
  <si>
    <t>SVP &amp; CSO Approval Signature:</t>
  </si>
  <si>
    <t>Note: Please only work on the green boxes, don't change the formula.</t>
  </si>
  <si>
    <t>Title</t>
  </si>
  <si>
    <t>M/D/Y - M/D/Y</t>
  </si>
  <si>
    <t>Inflation Factor (adjust if necessary)</t>
  </si>
  <si>
    <t>1: Personnel</t>
  </si>
  <si>
    <t>increase  1%/year</t>
  </si>
  <si>
    <t>a</t>
  </si>
  <si>
    <t>Project Role</t>
  </si>
  <si>
    <t>Annual Salary</t>
  </si>
  <si>
    <t>monthly income (D/E)</t>
  </si>
  <si>
    <t>% of effort per month</t>
  </si>
  <si>
    <t># of mths for the grant yr</t>
  </si>
  <si>
    <t>(insert rows above, if necessary)</t>
  </si>
  <si>
    <t>b</t>
  </si>
  <si>
    <t>Annual Salary (even PTE, use FTE annual salary</t>
  </si>
  <si>
    <t># of months (12 mths)</t>
  </si>
  <si>
    <t>monthly income (D/12)</t>
  </si>
  <si>
    <t>c</t>
  </si>
  <si>
    <t>Hourly Rate</t>
  </si>
  <si>
    <t>Annual Salary (hr rate x 2080 hrs)</t>
  </si>
  <si>
    <t>monthly income (E/12)</t>
  </si>
  <si>
    <t>note: (each hr/wk = 2.5%, max 19 hr/wk)</t>
  </si>
  <si>
    <t xml:space="preserve"># of month working </t>
  </si>
  <si>
    <t># of students</t>
  </si>
  <si>
    <t>Sub-total</t>
  </si>
  <si>
    <t>Faculty</t>
  </si>
  <si>
    <t>(If add #7 or more, please check the formula)</t>
  </si>
  <si>
    <t>Full-time Staff</t>
  </si>
  <si>
    <t>(If add #6 or more, please check the formula)</t>
  </si>
  <si>
    <t xml:space="preserve">Total Personnel </t>
  </si>
  <si>
    <t>2: Fringe Benefits:</t>
  </si>
  <si>
    <t>Rate for Budget</t>
  </si>
  <si>
    <t>(Charge will be actual rate assigned by the Business Office)</t>
  </si>
  <si>
    <t>Student</t>
  </si>
  <si>
    <t>Total personnel and Fringe</t>
  </si>
  <si>
    <t>3. Travel - Actual Travel needs PREAPPROVAL</t>
  </si>
  <si>
    <t>Local Trip Description</t>
  </si>
  <si>
    <t>Use google map to estimate the mileage from employees' office (round trip)</t>
  </si>
  <si>
    <t># of miles</t>
  </si>
  <si>
    <t># of person</t>
  </si>
  <si>
    <t># of trips</t>
  </si>
  <si>
    <t>Airfare</t>
  </si>
  <si>
    <t>Meal (# of travel date x per diem rate) (please cal)</t>
  </si>
  <si>
    <t>Misc</t>
  </si>
  <si>
    <t>International Trip Description (Internation travel need approval from OAA)</t>
  </si>
  <si>
    <t>Meal (# of travel date x per diem rate)</t>
  </si>
  <si>
    <t>d</t>
  </si>
  <si>
    <t>Total Equipment</t>
  </si>
  <si>
    <t xml:space="preserve">Materials and Supplies </t>
  </si>
  <si>
    <t>description</t>
  </si>
  <si>
    <t>Promotional materials</t>
  </si>
  <si>
    <t>Total Supplies</t>
  </si>
  <si>
    <t>6. Contractual/Consultant - list the name (if known) - All contracts need approval from Legal (Agiloft) when awarded</t>
  </si>
  <si>
    <t>Name</t>
  </si>
  <si>
    <t>Role (Consultant/contractor)</t>
  </si>
  <si>
    <t>Total Contractual</t>
  </si>
  <si>
    <t>7. Construction</t>
  </si>
  <si>
    <t>7. Other Cost</t>
  </si>
  <si>
    <t>Total Other</t>
  </si>
  <si>
    <t>Total for calculation</t>
  </si>
  <si>
    <t>Total Tuition amount/support ($)</t>
  </si>
  <si>
    <t>% (if not partial, put 100%)</t>
  </si>
  <si>
    <t># of participants</t>
  </si>
  <si>
    <t>Other</t>
  </si>
  <si>
    <t>Total Participant support Costs</t>
  </si>
  <si>
    <t xml:space="preserve"> Total Direct Costs</t>
  </si>
  <si>
    <t>10. Indirect Costs</t>
  </si>
  <si>
    <t>If</t>
  </si>
  <si>
    <t>rate (percentage)</t>
  </si>
  <si>
    <t>Base</t>
  </si>
  <si>
    <t>IDC calculated</t>
  </si>
  <si>
    <t>HPU official negotiated rate</t>
  </si>
  <si>
    <t>IF not use, put 0%</t>
  </si>
  <si>
    <t>Salary and Wages (no Fringe)</t>
  </si>
  <si>
    <t>Total Costs (Total direct costs + Total Indirect Costs)</t>
  </si>
  <si>
    <t xml:space="preserve">Conditions Checking </t>
  </si>
  <si>
    <t>Condition 1</t>
  </si>
  <si>
    <t>Max for one grant year</t>
  </si>
  <si>
    <t>enter the limit here</t>
  </si>
  <si>
    <t>Variance (minus sign (1) means over the limit)</t>
  </si>
  <si>
    <t>For all years</t>
  </si>
  <si>
    <t>Condition 2</t>
  </si>
  <si>
    <t>Max limit on the total budget</t>
  </si>
  <si>
    <t xml:space="preserve">enter the amount </t>
  </si>
  <si>
    <t>Condition 3</t>
  </si>
  <si>
    <t>IF it is a percentage of participant support/student stipends for the entire budget</t>
  </si>
  <si>
    <t xml:space="preserve">enter the percentage </t>
  </si>
  <si>
    <t>Percentage calculated</t>
  </si>
  <si>
    <t>Please include detail from the cost share institution letter of support</t>
  </si>
  <si>
    <t>#</t>
  </si>
  <si>
    <t>Institution Name</t>
  </si>
  <si>
    <t># of months contract ( usually 9 or 12 months)</t>
  </si>
  <si>
    <t>value based only on CURRENT cost share committed/pending.</t>
  </si>
  <si>
    <t>Lodging (#of nights x night rate) - please calculate</t>
  </si>
  <si>
    <t>Rate per mile (2025) - check the current rate)</t>
  </si>
  <si>
    <t>5. Supplies (if the per unit cost exceeds $5K, enter as equipment)</t>
  </si>
  <si>
    <t>4. Permanent Equipment (Exceeding $5K for one piece) - CANNOT BE COUNTED AS MTDC IDC BASE</t>
  </si>
  <si>
    <t>Total Subaward (IF MTDC, First $25K for IDC base and the rest is not)</t>
  </si>
  <si>
    <t>MTDC base - only $25K counts for the entire life of the subaward</t>
  </si>
  <si>
    <t>9. Participant Support Costs/Training cost (Cannot count  as IDC base for MTDC)</t>
  </si>
  <si>
    <t>If not MTDC, put 0%</t>
  </si>
  <si>
    <t>MTDC</t>
  </si>
  <si>
    <t>b1</t>
  </si>
  <si>
    <t>Staff Name (Full-time)</t>
  </si>
  <si>
    <t>Annual Salary (use FTE annual salary)</t>
  </si>
  <si>
    <t>Staff Name (Part-time)</t>
  </si>
  <si>
    <t>b2</t>
  </si>
  <si>
    <t>Part-time Staff</t>
  </si>
  <si>
    <t>College/School</t>
  </si>
  <si>
    <t>Email</t>
  </si>
  <si>
    <t>Contract</t>
  </si>
  <si>
    <t>Time Zone</t>
  </si>
  <si>
    <t>Submittal Type</t>
  </si>
  <si>
    <t>Indirect Cost Rate</t>
  </si>
  <si>
    <t>I certify that the statements herein are true, complete and accurate to the best of my knowledge. I am aware that any false, fictitious, or fraudulent statements or claims may subject me to criminal, civil, or administrative penalties.  I agree to accept responsibility for the scientific conduct of the project and to provide the required progress reports if a grant is awarded as a result of this application.  I acknowledge I am aware of HPU’s Data Retention policy and will abide by its requirements.</t>
  </si>
  <si>
    <t>RESOURCE REQUIREMENTS</t>
  </si>
  <si>
    <t xml:space="preserve">COMPLIANCE &amp; RISK </t>
  </si>
  <si>
    <t>Position</t>
  </si>
  <si>
    <t>Research</t>
  </si>
  <si>
    <t>Equipment</t>
  </si>
  <si>
    <t>Curriculum</t>
  </si>
  <si>
    <t>% of effort per month (academic month)</t>
  </si>
  <si>
    <r>
      <t xml:space="preserve">Faculty Name 
</t>
    </r>
    <r>
      <rPr>
        <sz val="10"/>
        <color theme="4"/>
        <rFont val="Arial"/>
        <family val="2"/>
      </rPr>
      <t>(9-mo faculty: Please list out academic month effort and summer month effort in 2 separate lines)</t>
    </r>
  </si>
  <si>
    <t>Financial Aid</t>
  </si>
  <si>
    <t>Training</t>
  </si>
  <si>
    <t>Fellowship/Scholarship</t>
  </si>
  <si>
    <t>If Federal, select agency</t>
  </si>
  <si>
    <t>If State, select department</t>
  </si>
  <si>
    <t>Sponsor Name</t>
  </si>
  <si>
    <t>Grant Type</t>
  </si>
  <si>
    <t>Agreement Type</t>
  </si>
  <si>
    <t>Other (Specify)</t>
  </si>
  <si>
    <t>College of Business</t>
  </si>
  <si>
    <t>College of Liberal Arts</t>
  </si>
  <si>
    <t>College of Natural and Computational Sciences</t>
  </si>
  <si>
    <t>College of Professional Studies</t>
  </si>
  <si>
    <t>College of Health Sciences</t>
  </si>
  <si>
    <t>School of Nursing</t>
  </si>
  <si>
    <t>Full-time Faculty (9 months)</t>
  </si>
  <si>
    <t>Full-time Faculty (12 months)</t>
  </si>
  <si>
    <t>Grant</t>
  </si>
  <si>
    <t>Cooperative Agreement</t>
  </si>
  <si>
    <t>Subrecipient</t>
  </si>
  <si>
    <t>Submission Type</t>
  </si>
  <si>
    <t>Pre-proposal</t>
  </si>
  <si>
    <t>Letter of Intent</t>
  </si>
  <si>
    <t>New</t>
  </si>
  <si>
    <t>Resubmission</t>
  </si>
  <si>
    <t>Continuation</t>
  </si>
  <si>
    <t>Renewal</t>
  </si>
  <si>
    <t>Supplement</t>
  </si>
  <si>
    <t>Revision</t>
  </si>
  <si>
    <t>Office of Sponsored Projects</t>
  </si>
  <si>
    <t>Prime Sponsor Type</t>
  </si>
  <si>
    <t>Federal</t>
  </si>
  <si>
    <t>State</t>
  </si>
  <si>
    <t>City/County</t>
  </si>
  <si>
    <t>Private</t>
  </si>
  <si>
    <t>Non-profit</t>
  </si>
  <si>
    <t>Non-US Entity (Specify country, private/non-profit)</t>
  </si>
  <si>
    <t>If Federal, select department</t>
  </si>
  <si>
    <t>US Department of Agriculture (USDA)</t>
  </si>
  <si>
    <t>US Department of Commerce (DOC)</t>
  </si>
  <si>
    <t>National Institute of Food and Agriculture (NIFA)</t>
  </si>
  <si>
    <t>National Oceanic and Atmospheric Administration (NOAA)</t>
  </si>
  <si>
    <t>Food and Drug Administration (FDA)</t>
  </si>
  <si>
    <t>Health Resources and Services Administration (HRSA)</t>
  </si>
  <si>
    <t>National Institutes of Health (NIH)</t>
  </si>
  <si>
    <t>Substance Abuse and Mental Health Services Administration (SAMHSA)</t>
  </si>
  <si>
    <t>National Renewable Energy Laboratory (NREL)</t>
  </si>
  <si>
    <t>Centers for Disease Control and Prevention (CDC)</t>
  </si>
  <si>
    <t>Centers for Medicare &amp; Medicaid Services (CMS)</t>
  </si>
  <si>
    <t>US Department of Energy (DOE)</t>
  </si>
  <si>
    <t>US Department of Health and Human Services (HHS)</t>
  </si>
  <si>
    <t>Department of Transportation (DOT)</t>
  </si>
  <si>
    <t>Honolulu</t>
  </si>
  <si>
    <t>If City/County</t>
  </si>
  <si>
    <t>If City/County, select city</t>
  </si>
  <si>
    <t>Non-US Entity (Specify country and private/non-profit)</t>
  </si>
  <si>
    <t>Pass-Through-Entity (PTE) Type</t>
  </si>
  <si>
    <t>Dept</t>
  </si>
  <si>
    <t>US_Department_of_Agriculture_USDA</t>
  </si>
  <si>
    <t>US_Department_of_Commerce_DOC</t>
  </si>
  <si>
    <t>US_Department _of_Energy_DOE</t>
  </si>
  <si>
    <t xml:space="preserve">US_Department_of_Health_and_Human_Services_HHS </t>
  </si>
  <si>
    <t>US Department of Agriculture USDA</t>
  </si>
  <si>
    <t>US Department of Commerce DOC</t>
  </si>
  <si>
    <t>US Department of Energy DOE</t>
  </si>
  <si>
    <t>US Department of Health and Human Services HHS</t>
  </si>
  <si>
    <t>US_Department_of_State_USDS</t>
  </si>
  <si>
    <t>US_Department _of_Education_ED</t>
  </si>
  <si>
    <t>HST</t>
  </si>
  <si>
    <t>AKST</t>
  </si>
  <si>
    <t>PST</t>
  </si>
  <si>
    <t>MST</t>
  </si>
  <si>
    <t>CST</t>
  </si>
  <si>
    <t>EST</t>
  </si>
  <si>
    <t>AST</t>
  </si>
  <si>
    <t>Email (by PI)</t>
  </si>
  <si>
    <t>Email (by HPU)</t>
  </si>
  <si>
    <t>Grants.gov</t>
  </si>
  <si>
    <t>Sponsor's Portal</t>
  </si>
  <si>
    <t>Hardcopy</t>
  </si>
  <si>
    <t>HPU</t>
  </si>
  <si>
    <t>Other (Fill out Cost Waiver Form)</t>
  </si>
  <si>
    <t>Higher Education Institution</t>
  </si>
  <si>
    <t>GENERAL INFORMATION</t>
  </si>
  <si>
    <t>BUDGET</t>
  </si>
  <si>
    <t>Funding Opportunity URL</t>
  </si>
  <si>
    <t>Funding Opportunity Number</t>
  </si>
  <si>
    <r>
      <t xml:space="preserve">Academic/ Summer 
</t>
    </r>
    <r>
      <rPr>
        <sz val="10"/>
        <color theme="4"/>
        <rFont val="Arial"/>
        <family val="2"/>
      </rPr>
      <t>(9-mo faculty: Please select)</t>
    </r>
  </si>
  <si>
    <t>Grant Type (check all that apply)</t>
  </si>
  <si>
    <t>Health and Safety  (check all that apply)</t>
  </si>
  <si>
    <t>Risk Management (check all that apply)</t>
  </si>
  <si>
    <t>If subaward, enter name of Pass-Through-Entity (PTE)</t>
  </si>
  <si>
    <t>If Other, specify here:________________________________________</t>
  </si>
  <si>
    <r>
      <t xml:space="preserve">If Other, specify here: _______________________________________
</t>
    </r>
    <r>
      <rPr>
        <i/>
        <sz val="12"/>
        <color theme="1"/>
        <rFont val="Calibri"/>
        <family val="2"/>
        <scheme val="minor"/>
      </rPr>
      <t>(Dean's Approval Required)</t>
    </r>
  </si>
  <si>
    <t>If Other, specify here: _______________________________________
If Non-US Entity, specify country here: __________________________
Specify private/non-profit here:________________________________</t>
  </si>
  <si>
    <t>PRINCIPAL INVESTIGATOR CERTIFICATION</t>
  </si>
  <si>
    <r>
      <rPr>
        <b/>
        <sz val="12"/>
        <color theme="1"/>
        <rFont val="Calibri"/>
        <family val="2"/>
        <scheme val="minor"/>
      </rPr>
      <t>Principal Investigator Signature</t>
    </r>
    <r>
      <rPr>
        <sz val="12"/>
        <color theme="1"/>
        <rFont val="Calibri"/>
        <family val="2"/>
        <scheme val="minor"/>
      </rPr>
      <t xml:space="preserve">:_____________________________________________             </t>
    </r>
  </si>
  <si>
    <r>
      <rPr>
        <b/>
        <sz val="12"/>
        <color theme="1"/>
        <rFont val="Calibri"/>
        <family val="2"/>
        <scheme val="minor"/>
      </rPr>
      <t xml:space="preserve"> Date: </t>
    </r>
    <r>
      <rPr>
        <sz val="12"/>
        <color theme="1"/>
        <rFont val="Calibri"/>
        <family val="2"/>
        <scheme val="minor"/>
      </rPr>
      <t>____________________</t>
    </r>
  </si>
  <si>
    <t>Vertebrae Animals?</t>
  </si>
  <si>
    <t>Outside Consultants will be used?</t>
  </si>
  <si>
    <t>Human Subjects?</t>
  </si>
  <si>
    <t>Additional Personnel/Create New Position?</t>
  </si>
  <si>
    <t xml:space="preserve">Space Alteration or Renovation needed?              </t>
  </si>
  <si>
    <t xml:space="preserve">Computer Equipment needed?
</t>
  </si>
  <si>
    <t>Proposal supported by Lobbying Efforts?</t>
  </si>
  <si>
    <t>Proposal includes a subcontract to a collaborating institution?</t>
  </si>
  <si>
    <t xml:space="preserve">Propsed Activities include, or will result in, export-controlled technology or data (ITAT, EAR,etc.)?
</t>
  </si>
  <si>
    <t>Not Sure Yet</t>
  </si>
  <si>
    <t>If Non-US Entity, specify country here: _______________________________
Specify private/non-profit here: _____________________________________</t>
  </si>
  <si>
    <t>If Federal dept selected, select agency</t>
  </si>
  <si>
    <t>Proposed Start Date</t>
  </si>
  <si>
    <t>Proposed End Date</t>
  </si>
  <si>
    <t>Preliminary Project Title</t>
  </si>
  <si>
    <t>Proposal Due Date/Time</t>
  </si>
  <si>
    <t>Funding Opportunity Title</t>
  </si>
  <si>
    <t xml:space="preserve">If this is for NIH funding (including flow-through NIH funds), I certify that all project personnel completed the NIH Training Module.   </t>
  </si>
  <si>
    <t>Office Space needed?</t>
  </si>
  <si>
    <t>Additional Space needed?</t>
  </si>
  <si>
    <t>Note: NOT all grants have conditions, please read NOFO carefully</t>
  </si>
  <si>
    <t>HPU Cost Share - Direct Cost</t>
  </si>
  <si>
    <t>HPU Cost Share - Indirect Cost</t>
  </si>
  <si>
    <t>Non-HPU Cost Share</t>
  </si>
  <si>
    <t>(need detail page for each cost share institition)</t>
  </si>
  <si>
    <t>US_Department_of_Defense_DOD</t>
  </si>
  <si>
    <t>Principal Investigator Name</t>
  </si>
  <si>
    <r>
      <t xml:space="preserve">Fill out </t>
    </r>
    <r>
      <rPr>
        <b/>
        <sz val="12"/>
        <color theme="1"/>
        <rFont val="Calibri"/>
        <family val="2"/>
        <scheme val="minor"/>
      </rPr>
      <t>Budget Request Form</t>
    </r>
    <r>
      <rPr>
        <sz val="12"/>
        <color theme="1"/>
        <rFont val="Calibri"/>
        <family val="2"/>
        <scheme val="minor"/>
      </rPr>
      <t xml:space="preserve"> and any applicable</t>
    </r>
    <r>
      <rPr>
        <b/>
        <sz val="12"/>
        <color theme="1"/>
        <rFont val="Calibri"/>
        <family val="2"/>
        <scheme val="minor"/>
      </rPr>
      <t xml:space="preserve"> Cost Share Forms</t>
    </r>
    <r>
      <rPr>
        <sz val="12"/>
        <color theme="1"/>
        <rFont val="Calibri"/>
        <family val="2"/>
        <scheme val="minor"/>
      </rPr>
      <t xml:space="preserve">.
If you are requesting an indirect cost waiver, please fill out </t>
    </r>
    <r>
      <rPr>
        <b/>
        <sz val="12"/>
        <color theme="1"/>
        <rFont val="Calibri"/>
        <family val="2"/>
        <scheme val="minor"/>
      </rPr>
      <t>Indirect Cost Waiver Form</t>
    </r>
    <r>
      <rPr>
        <sz val="12"/>
        <color theme="1"/>
        <rFont val="Calibri"/>
        <family val="2"/>
        <scheme val="minor"/>
      </rPr>
      <t>. https://www.hpu.edu/oaa/osp/index.html</t>
    </r>
  </si>
  <si>
    <t xml:space="preserve">Equipment Purchases?   
</t>
  </si>
  <si>
    <t>Proposal for NSF or PHS funding (including flow-through NSF &amp; PHS funds?</t>
  </si>
  <si>
    <r>
      <rPr>
        <b/>
        <i/>
        <sz val="12"/>
        <color theme="1"/>
        <rFont val="Calibri"/>
        <family val="2"/>
        <scheme val="minor"/>
      </rPr>
      <t>Note:</t>
    </r>
    <r>
      <rPr>
        <i/>
        <sz val="12"/>
        <color theme="1"/>
        <rFont val="Calibri"/>
        <family val="2"/>
        <scheme val="minor"/>
      </rPr>
      <t xml:space="preserve"> Please review the effort % in the </t>
    </r>
    <r>
      <rPr>
        <b/>
        <i/>
        <sz val="12"/>
        <color theme="1"/>
        <rFont val="Calibri"/>
        <family val="2"/>
        <scheme val="minor"/>
      </rPr>
      <t>Budget Request Form</t>
    </r>
    <r>
      <rPr>
        <i/>
        <sz val="12"/>
        <color theme="1"/>
        <rFont val="Calibri"/>
        <family val="2"/>
        <scheme val="minor"/>
      </rPr>
      <t>.</t>
    </r>
  </si>
  <si>
    <r>
      <rPr>
        <b/>
        <i/>
        <sz val="12"/>
        <color theme="1"/>
        <rFont val="Calibri"/>
        <family val="2"/>
        <scheme val="minor"/>
      </rPr>
      <t xml:space="preserve">Note: </t>
    </r>
    <r>
      <rPr>
        <i/>
        <sz val="12"/>
        <color theme="1"/>
        <rFont val="Calibri"/>
        <family val="2"/>
        <scheme val="minor"/>
      </rPr>
      <t xml:space="preserve">If checked, submit a </t>
    </r>
    <r>
      <rPr>
        <b/>
        <i/>
        <sz val="12"/>
        <color theme="1"/>
        <rFont val="Calibri"/>
        <family val="2"/>
        <scheme val="minor"/>
      </rPr>
      <t>DHHS/PHS Conflict of Interest Form</t>
    </r>
    <r>
      <rPr>
        <i/>
        <sz val="12"/>
        <color theme="1"/>
        <rFont val="Calibri"/>
        <family val="2"/>
        <scheme val="minor"/>
      </rPr>
      <t xml:space="preserve"> for each team member.
All others, submit a standard </t>
    </r>
    <r>
      <rPr>
        <b/>
        <i/>
        <sz val="12"/>
        <color theme="1"/>
        <rFont val="Calibri"/>
        <family val="2"/>
        <scheme val="minor"/>
      </rPr>
      <t>Conflict of Interest Form</t>
    </r>
    <r>
      <rPr>
        <i/>
        <sz val="12"/>
        <color theme="1"/>
        <rFont val="Calibri"/>
        <family val="2"/>
        <scheme val="minor"/>
      </rPr>
      <t xml:space="preserve"> for each team member.
</t>
    </r>
    <r>
      <rPr>
        <sz val="12"/>
        <color theme="1"/>
        <rFont val="Calibri"/>
        <family val="2"/>
        <scheme val="minor"/>
      </rPr>
      <t>https://www.hpu.edu/oaa/osp/index.html</t>
    </r>
  </si>
  <si>
    <r>
      <t xml:space="preserve">Co-Investigator Name
</t>
    </r>
    <r>
      <rPr>
        <b/>
        <i/>
        <sz val="12"/>
        <color theme="1"/>
        <rFont val="Calibri"/>
        <family val="2"/>
        <scheme val="minor"/>
      </rPr>
      <t>Note:</t>
    </r>
    <r>
      <rPr>
        <i/>
        <sz val="12"/>
        <color theme="1"/>
        <rFont val="Calibri"/>
        <family val="2"/>
        <scheme val="minor"/>
      </rPr>
      <t xml:space="preserve"> If more than one co-PI, submit the same information separately.</t>
    </r>
  </si>
  <si>
    <t>Proposal includes commitments from non-University sources?</t>
  </si>
  <si>
    <t>HPU funds required during/after grant period to partially or fully support person/position?</t>
  </si>
  <si>
    <t>Proposal includes commitments from HPU division(s) other than that of PI?</t>
  </si>
  <si>
    <t>Submission Method</t>
  </si>
  <si>
    <t>If subaward, PTE Type</t>
  </si>
  <si>
    <r>
      <rPr>
        <b/>
        <i/>
        <sz val="12"/>
        <color theme="1"/>
        <rFont val="Calibri"/>
        <family val="2"/>
        <scheme val="minor"/>
      </rPr>
      <t>Note:</t>
    </r>
    <r>
      <rPr>
        <i/>
        <sz val="12"/>
        <color theme="1"/>
        <rFont val="Calibri"/>
        <family val="2"/>
        <scheme val="minor"/>
      </rPr>
      <t xml:space="preserve"> If any boxes are checked, OSP will follow up on the next step.
</t>
    </r>
  </si>
  <si>
    <r>
      <rPr>
        <b/>
        <i/>
        <sz val="12"/>
        <color theme="1"/>
        <rFont val="Calibri"/>
        <family val="2"/>
        <scheme val="minor"/>
      </rPr>
      <t>Note</t>
    </r>
    <r>
      <rPr>
        <i/>
        <sz val="12"/>
        <color theme="1"/>
        <rFont val="Calibri"/>
        <family val="2"/>
        <scheme val="minor"/>
      </rPr>
      <t xml:space="preserve">: If any boxes are checked, OSP will follow up on the next step.
</t>
    </r>
  </si>
  <si>
    <t>US domestic Trip Description (If the conference location is not sure, use NY city) - US State Dept. site</t>
  </si>
  <si>
    <t>8. Subawards ( need details - Subrecipient Form)</t>
  </si>
  <si>
    <t>No</t>
  </si>
  <si>
    <t>Yes</t>
  </si>
  <si>
    <t>Do you currently have an effort % on a grant?</t>
  </si>
  <si>
    <t>Currently have an effort % on a grant?</t>
  </si>
  <si>
    <t>e</t>
  </si>
  <si>
    <t># of scholarships</t>
  </si>
  <si>
    <t>Total Scholarship Amount ($)</t>
  </si>
  <si>
    <t xml:space="preserve">Stipends 744700 (not for student worker, not payroll) </t>
  </si>
  <si>
    <t>Travel (Same travel policy applied)</t>
  </si>
  <si>
    <t>Scholarships 745101 
(If the scholarship amount is different each year, enter each year on a separate row)</t>
  </si>
  <si>
    <t>HPU Cost Share Form</t>
  </si>
  <si>
    <t xml:space="preserve">Budget Request </t>
  </si>
  <si>
    <t>Budget Summary &amp; Approvals (auto-filled)</t>
  </si>
  <si>
    <t>Non-HPU COST SHARE</t>
  </si>
  <si>
    <t>Revised April 2025</t>
  </si>
  <si>
    <t>US GSA Per Diem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</si>
</sst>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"/>
    <numFmt numFmtId="166" formatCode="&quot;$&quot;#,##0.00"/>
    <numFmt numFmtId="167" formatCode="&quot;$&quot;#,##0"/>
    <numFmt numFmtId="168" formatCode="_(&quot;$&quot;* #,##0.0_);_(&quot;$&quot;* \(#,##0.0\);_(&quot;$&quot;* &quot;-&quot;??_);_(@_)"/>
    <numFmt numFmtId="169" formatCode="[$-409]h:mm\ AM/PM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color indexed="18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18"/>
      <name val="Arial"/>
      <family val="2"/>
    </font>
    <font>
      <sz val="9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444444"/>
      <name val="Calibri"/>
      <family val="2"/>
      <charset val="1"/>
    </font>
    <font>
      <sz val="8"/>
      <name val="Arial"/>
      <family val="2"/>
    </font>
    <font>
      <b/>
      <sz val="9"/>
      <color theme="1"/>
      <name val="Arial Narrow"/>
      <family val="2"/>
    </font>
    <font>
      <b/>
      <sz val="9"/>
      <color rgb="FFFF0000"/>
      <name val="Arial Narrow"/>
      <family val="2"/>
    </font>
    <font>
      <sz val="9"/>
      <color rgb="FFFF0000"/>
      <name val="Arial"/>
      <family val="2"/>
    </font>
    <font>
      <i/>
      <sz val="9"/>
      <color theme="0" tint="-0.249977111117893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b/>
      <sz val="16"/>
      <name val="Arial"/>
      <family val="2"/>
    </font>
    <font>
      <b/>
      <sz val="18"/>
      <color indexed="18"/>
      <name val="Arial"/>
      <family val="2"/>
    </font>
    <font>
      <i/>
      <sz val="9"/>
      <color indexed="10"/>
      <name val="Arial"/>
      <family val="2"/>
    </font>
    <font>
      <i/>
      <sz val="16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4"/>
      <name val="Arial"/>
      <family val="2"/>
    </font>
    <font>
      <i/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charset val="1"/>
    </font>
    <font>
      <i/>
      <sz val="12"/>
      <name val="Arial"/>
      <family val="2"/>
    </font>
    <font>
      <i/>
      <sz val="12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454">
    <xf numFmtId="0" fontId="0" fillId="0" borderId="0" xfId="0"/>
    <xf numFmtId="0" fontId="2" fillId="0" borderId="0" xfId="0" applyFont="1"/>
    <xf numFmtId="7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7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6" fillId="0" borderId="0" xfId="0" applyFont="1"/>
    <xf numFmtId="0" fontId="2" fillId="0" borderId="1" xfId="0" applyFont="1" applyBorder="1"/>
    <xf numFmtId="7" fontId="2" fillId="0" borderId="1" xfId="0" applyNumberFormat="1" applyFont="1" applyBorder="1"/>
    <xf numFmtId="165" fontId="9" fillId="0" borderId="0" xfId="0" applyNumberFormat="1" applyFont="1" applyAlignment="1">
      <alignment horizontal="right"/>
    </xf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40" fontId="3" fillId="0" borderId="0" xfId="0" applyNumberFormat="1" applyFont="1"/>
    <xf numFmtId="0" fontId="12" fillId="0" borderId="0" xfId="0" applyFont="1"/>
    <xf numFmtId="0" fontId="13" fillId="0" borderId="1" xfId="0" applyFont="1" applyBorder="1"/>
    <xf numFmtId="40" fontId="13" fillId="0" borderId="2" xfId="0" applyNumberFormat="1" applyFont="1" applyBorder="1"/>
    <xf numFmtId="0" fontId="14" fillId="0" borderId="0" xfId="0" applyFont="1"/>
    <xf numFmtId="0" fontId="9" fillId="0" borderId="0" xfId="0" applyFont="1" applyAlignment="1">
      <alignment horizontal="left"/>
    </xf>
    <xf numFmtId="0" fontId="3" fillId="0" borderId="1" xfId="0" applyFont="1" applyBorder="1"/>
    <xf numFmtId="7" fontId="3" fillId="0" borderId="0" xfId="0" applyNumberFormat="1" applyFont="1"/>
    <xf numFmtId="7" fontId="3" fillId="0" borderId="1" xfId="0" applyNumberFormat="1" applyFont="1" applyBorder="1"/>
    <xf numFmtId="7" fontId="13" fillId="0" borderId="0" xfId="0" applyNumberFormat="1" applyFont="1"/>
    <xf numFmtId="0" fontId="9" fillId="0" borderId="0" xfId="0" applyFont="1" applyAlignment="1">
      <alignment horizontal="center"/>
    </xf>
    <xf numFmtId="10" fontId="3" fillId="0" borderId="1" xfId="0" applyNumberFormat="1" applyFont="1" applyBorder="1"/>
    <xf numFmtId="164" fontId="12" fillId="0" borderId="1" xfId="0" applyNumberFormat="1" applyFont="1" applyBorder="1"/>
    <xf numFmtId="39" fontId="3" fillId="0" borderId="0" xfId="0" applyNumberFormat="1" applyFont="1"/>
    <xf numFmtId="39" fontId="3" fillId="0" borderId="1" xfId="0" applyNumberFormat="1" applyFont="1" applyBorder="1"/>
    <xf numFmtId="167" fontId="3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3" fillId="0" borderId="0" xfId="0" applyFont="1"/>
    <xf numFmtId="10" fontId="3" fillId="0" borderId="0" xfId="0" applyNumberFormat="1" applyFont="1"/>
    <xf numFmtId="164" fontId="12" fillId="0" borderId="0" xfId="0" applyNumberFormat="1" applyFont="1"/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6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/>
    <xf numFmtId="6" fontId="7" fillId="0" borderId="0" xfId="0" applyNumberFormat="1" applyFont="1" applyAlignment="1">
      <alignment horizontal="left"/>
    </xf>
    <xf numFmtId="6" fontId="15" fillId="0" borderId="0" xfId="0" applyNumberFormat="1" applyFont="1" applyAlignment="1">
      <alignment horizontal="left"/>
    </xf>
    <xf numFmtId="44" fontId="2" fillId="0" borderId="0" xfId="1" applyFont="1"/>
    <xf numFmtId="44" fontId="2" fillId="0" borderId="2" xfId="1" applyFont="1" applyBorder="1"/>
    <xf numFmtId="44" fontId="3" fillId="0" borderId="2" xfId="1" applyFont="1" applyBorder="1"/>
    <xf numFmtId="44" fontId="3" fillId="2" borderId="2" xfId="1" applyFont="1" applyFill="1" applyBorder="1"/>
    <xf numFmtId="44" fontId="4" fillId="0" borderId="2" xfId="1" applyFont="1" applyBorder="1" applyAlignment="1">
      <alignment horizontal="center"/>
    </xf>
    <xf numFmtId="44" fontId="2" fillId="0" borderId="3" xfId="1" applyFont="1" applyBorder="1"/>
    <xf numFmtId="44" fontId="3" fillId="0" borderId="3" xfId="1" applyFont="1" applyBorder="1"/>
    <xf numFmtId="44" fontId="9" fillId="3" borderId="3" xfId="1" applyFont="1" applyFill="1" applyBorder="1"/>
    <xf numFmtId="44" fontId="3" fillId="0" borderId="2" xfId="1" applyFont="1" applyFill="1" applyBorder="1"/>
    <xf numFmtId="167" fontId="7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7" fontId="3" fillId="0" borderId="1" xfId="0" applyNumberFormat="1" applyFont="1" applyBorder="1" applyAlignment="1">
      <alignment horizontal="center"/>
    </xf>
    <xf numFmtId="4" fontId="20" fillId="0" borderId="0" xfId="0" applyNumberFormat="1" applyFont="1" applyAlignment="1" applyProtection="1">
      <alignment vertical="top" wrapText="1"/>
      <protection locked="0"/>
    </xf>
    <xf numFmtId="165" fontId="9" fillId="0" borderId="0" xfId="0" applyNumberFormat="1" applyFont="1" applyAlignment="1">
      <alignment horizontal="left"/>
    </xf>
    <xf numFmtId="167" fontId="22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 wrapText="1"/>
    </xf>
    <xf numFmtId="0" fontId="20" fillId="0" borderId="0" xfId="0" applyFont="1" applyAlignment="1" applyProtection="1">
      <alignment vertical="top" wrapText="1"/>
      <protection locked="0"/>
    </xf>
    <xf numFmtId="44" fontId="3" fillId="0" borderId="3" xfId="1" applyFont="1" applyFill="1" applyBorder="1"/>
    <xf numFmtId="44" fontId="12" fillId="0" borderId="2" xfId="1" applyFont="1" applyFill="1" applyBorder="1"/>
    <xf numFmtId="0" fontId="15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left"/>
    </xf>
    <xf numFmtId="0" fontId="3" fillId="0" borderId="2" xfId="1" applyNumberFormat="1" applyFont="1" applyFill="1" applyBorder="1"/>
    <xf numFmtId="44" fontId="6" fillId="0" borderId="0" xfId="1" applyFont="1" applyFill="1" applyAlignment="1">
      <alignment horizontal="center"/>
    </xf>
    <xf numFmtId="44" fontId="6" fillId="0" borderId="0" xfId="1" applyFont="1" applyFill="1"/>
    <xf numFmtId="167" fontId="9" fillId="0" borderId="0" xfId="0" applyNumberFormat="1" applyFont="1" applyAlignment="1">
      <alignment horizontal="center"/>
    </xf>
    <xf numFmtId="44" fontId="4" fillId="0" borderId="0" xfId="1" applyFont="1" applyFill="1" applyAlignment="1">
      <alignment horizontal="center"/>
    </xf>
    <xf numFmtId="164" fontId="6" fillId="0" borderId="1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17" fillId="0" borderId="1" xfId="0" applyNumberFormat="1" applyFont="1" applyBorder="1" applyAlignment="1">
      <alignment horizontal="center" wrapText="1"/>
    </xf>
    <xf numFmtId="4" fontId="17" fillId="0" borderId="0" xfId="0" applyNumberFormat="1" applyFont="1" applyAlignment="1" applyProtection="1">
      <alignment wrapText="1"/>
      <protection locked="0"/>
    </xf>
    <xf numFmtId="166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2" fillId="0" borderId="0" xfId="0" applyFont="1"/>
    <xf numFmtId="167" fontId="22" fillId="0" borderId="0" xfId="0" applyNumberFormat="1" applyFont="1" applyAlignment="1">
      <alignment horizontal="left" wrapText="1"/>
    </xf>
    <xf numFmtId="166" fontId="22" fillId="0" borderId="0" xfId="0" applyNumberFormat="1" applyFont="1" applyAlignment="1">
      <alignment horizontal="left" wrapText="1"/>
    </xf>
    <xf numFmtId="0" fontId="22" fillId="0" borderId="1" xfId="0" applyFont="1" applyBorder="1" applyAlignment="1">
      <alignment wrapText="1"/>
    </xf>
    <xf numFmtId="0" fontId="22" fillId="0" borderId="0" xfId="0" applyFont="1" applyAlignment="1">
      <alignment wrapText="1"/>
    </xf>
    <xf numFmtId="44" fontId="9" fillId="4" borderId="3" xfId="1" applyFont="1" applyFill="1" applyBorder="1"/>
    <xf numFmtId="6" fontId="23" fillId="0" borderId="0" xfId="0" applyNumberFormat="1" applyFont="1" applyAlignment="1">
      <alignment horizontal="left"/>
    </xf>
    <xf numFmtId="7" fontId="12" fillId="0" borderId="0" xfId="0" applyNumberFormat="1" applyFont="1"/>
    <xf numFmtId="7" fontId="12" fillId="0" borderId="1" xfId="0" applyNumberFormat="1" applyFont="1" applyBorder="1"/>
    <xf numFmtId="165" fontId="24" fillId="0" borderId="0" xfId="0" applyNumberFormat="1" applyFont="1" applyAlignment="1">
      <alignment horizontal="left"/>
    </xf>
    <xf numFmtId="0" fontId="25" fillId="0" borderId="0" xfId="0" applyFont="1"/>
    <xf numFmtId="167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right"/>
    </xf>
    <xf numFmtId="164" fontId="25" fillId="0" borderId="1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44" fontId="25" fillId="0" borderId="2" xfId="1" applyFont="1" applyFill="1" applyBorder="1"/>
    <xf numFmtId="40" fontId="25" fillId="0" borderId="0" xfId="0" applyNumberFormat="1" applyFont="1"/>
    <xf numFmtId="44" fontId="25" fillId="0" borderId="3" xfId="1" applyFont="1" applyFill="1" applyBorder="1"/>
    <xf numFmtId="165" fontId="24" fillId="0" borderId="0" xfId="0" applyNumberFormat="1" applyFont="1" applyAlignment="1">
      <alignment horizontal="center"/>
    </xf>
    <xf numFmtId="6" fontId="26" fillId="0" borderId="0" xfId="0" applyNumberFormat="1" applyFont="1" applyAlignment="1">
      <alignment horizontal="left"/>
    </xf>
    <xf numFmtId="6" fontId="8" fillId="0" borderId="0" xfId="0" applyNumberFormat="1" applyFont="1" applyAlignment="1">
      <alignment horizontal="left"/>
    </xf>
    <xf numFmtId="0" fontId="18" fillId="0" borderId="0" xfId="0" applyFont="1"/>
    <xf numFmtId="165" fontId="17" fillId="0" borderId="0" xfId="0" applyNumberFormat="1" applyFont="1" applyAlignment="1">
      <alignment horizontal="left"/>
    </xf>
    <xf numFmtId="0" fontId="3" fillId="4" borderId="0" xfId="0" applyFont="1" applyFill="1"/>
    <xf numFmtId="0" fontId="3" fillId="4" borderId="1" xfId="0" applyFont="1" applyFill="1" applyBorder="1"/>
    <xf numFmtId="44" fontId="3" fillId="4" borderId="2" xfId="1" applyFont="1" applyFill="1" applyBorder="1"/>
    <xf numFmtId="39" fontId="3" fillId="4" borderId="0" xfId="0" applyNumberFormat="1" applyFont="1" applyFill="1"/>
    <xf numFmtId="39" fontId="3" fillId="4" borderId="1" xfId="0" applyNumberFormat="1" applyFont="1" applyFill="1" applyBorder="1"/>
    <xf numFmtId="0" fontId="15" fillId="0" borderId="0" xfId="0" applyFont="1" applyAlignment="1">
      <alignment horizontal="left"/>
    </xf>
    <xf numFmtId="167" fontId="22" fillId="0" borderId="0" xfId="0" applyNumberFormat="1" applyFont="1" applyAlignment="1">
      <alignment horizontal="left"/>
    </xf>
    <xf numFmtId="9" fontId="22" fillId="0" borderId="1" xfId="2" applyFont="1" applyFill="1" applyBorder="1" applyAlignment="1">
      <alignment wrapText="1"/>
    </xf>
    <xf numFmtId="1" fontId="22" fillId="0" borderId="0" xfId="2" applyNumberFormat="1" applyFont="1" applyFill="1" applyBorder="1" applyAlignment="1">
      <alignment horizontal="center" wrapText="1"/>
    </xf>
    <xf numFmtId="9" fontId="3" fillId="0" borderId="1" xfId="2" applyFont="1" applyFill="1" applyBorder="1"/>
    <xf numFmtId="0" fontId="9" fillId="11" borderId="11" xfId="0" applyFont="1" applyFill="1" applyBorder="1"/>
    <xf numFmtId="0" fontId="9" fillId="11" borderId="12" xfId="0" applyFont="1" applyFill="1" applyBorder="1" applyAlignment="1">
      <alignment horizontal="left"/>
    </xf>
    <xf numFmtId="167" fontId="3" fillId="11" borderId="12" xfId="0" applyNumberFormat="1" applyFont="1" applyFill="1" applyBorder="1" applyAlignment="1">
      <alignment horizontal="center"/>
    </xf>
    <xf numFmtId="10" fontId="3" fillId="11" borderId="11" xfId="0" applyNumberFormat="1" applyFont="1" applyFill="1" applyBorder="1"/>
    <xf numFmtId="10" fontId="3" fillId="11" borderId="12" xfId="0" applyNumberFormat="1" applyFont="1" applyFill="1" applyBorder="1"/>
    <xf numFmtId="44" fontId="3" fillId="11" borderId="13" xfId="1" applyFont="1" applyFill="1" applyBorder="1"/>
    <xf numFmtId="7" fontId="3" fillId="11" borderId="12" xfId="0" applyNumberFormat="1" applyFont="1" applyFill="1" applyBorder="1"/>
    <xf numFmtId="7" fontId="3" fillId="11" borderId="11" xfId="0" applyNumberFormat="1" applyFont="1" applyFill="1" applyBorder="1"/>
    <xf numFmtId="0" fontId="15" fillId="11" borderId="12" xfId="0" applyFont="1" applyFill="1" applyBorder="1"/>
    <xf numFmtId="0" fontId="13" fillId="11" borderId="11" xfId="0" applyFont="1" applyFill="1" applyBorder="1"/>
    <xf numFmtId="0" fontId="3" fillId="11" borderId="12" xfId="0" applyFont="1" applyFill="1" applyBorder="1"/>
    <xf numFmtId="44" fontId="9" fillId="11" borderId="13" xfId="1" applyFont="1" applyFill="1" applyBorder="1"/>
    <xf numFmtId="39" fontId="3" fillId="11" borderId="12" xfId="0" applyNumberFormat="1" applyFont="1" applyFill="1" applyBorder="1"/>
    <xf numFmtId="39" fontId="3" fillId="11" borderId="11" xfId="0" applyNumberFormat="1" applyFont="1" applyFill="1" applyBorder="1"/>
    <xf numFmtId="44" fontId="9" fillId="11" borderId="10" xfId="1" applyFont="1" applyFill="1" applyBorder="1"/>
    <xf numFmtId="0" fontId="3" fillId="12" borderId="1" xfId="0" applyFont="1" applyFill="1" applyBorder="1"/>
    <xf numFmtId="44" fontId="3" fillId="12" borderId="2" xfId="1" applyFont="1" applyFill="1" applyBorder="1"/>
    <xf numFmtId="39" fontId="3" fillId="12" borderId="1" xfId="0" applyNumberFormat="1" applyFont="1" applyFill="1" applyBorder="1"/>
    <xf numFmtId="0" fontId="12" fillId="0" borderId="2" xfId="0" applyFont="1" applyBorder="1" applyAlignment="1">
      <alignment horizontal="left"/>
    </xf>
    <xf numFmtId="44" fontId="9" fillId="0" borderId="3" xfId="1" applyFont="1" applyFill="1" applyBorder="1"/>
    <xf numFmtId="44" fontId="3" fillId="12" borderId="3" xfId="1" applyFont="1" applyFill="1" applyBorder="1"/>
    <xf numFmtId="0" fontId="12" fillId="12" borderId="6" xfId="0" applyFont="1" applyFill="1" applyBorder="1"/>
    <xf numFmtId="0" fontId="3" fillId="12" borderId="4" xfId="0" applyFont="1" applyFill="1" applyBorder="1"/>
    <xf numFmtId="0" fontId="3" fillId="12" borderId="5" xfId="0" applyFont="1" applyFill="1" applyBorder="1"/>
    <xf numFmtId="44" fontId="3" fillId="12" borderId="6" xfId="1" applyFont="1" applyFill="1" applyBorder="1"/>
    <xf numFmtId="39" fontId="3" fillId="12" borderId="5" xfId="0" applyNumberFormat="1" applyFont="1" applyFill="1" applyBorder="1"/>
    <xf numFmtId="39" fontId="3" fillId="12" borderId="4" xfId="0" applyNumberFormat="1" applyFont="1" applyFill="1" applyBorder="1"/>
    <xf numFmtId="44" fontId="3" fillId="12" borderId="14" xfId="1" applyFont="1" applyFill="1" applyBorder="1"/>
    <xf numFmtId="0" fontId="12" fillId="12" borderId="1" xfId="0" applyFont="1" applyFill="1" applyBorder="1" applyAlignment="1">
      <alignment horizontal="left"/>
    </xf>
    <xf numFmtId="0" fontId="12" fillId="12" borderId="0" xfId="0" applyFont="1" applyFill="1" applyAlignment="1">
      <alignment horizontal="left"/>
    </xf>
    <xf numFmtId="0" fontId="12" fillId="12" borderId="0" xfId="0" applyFont="1" applyFill="1" applyAlignment="1">
      <alignment horizontal="right"/>
    </xf>
    <xf numFmtId="0" fontId="3" fillId="12" borderId="0" xfId="0" applyFont="1" applyFill="1"/>
    <xf numFmtId="39" fontId="3" fillId="12" borderId="0" xfId="0" applyNumberFormat="1" applyFont="1" applyFill="1"/>
    <xf numFmtId="0" fontId="12" fillId="12" borderId="7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right"/>
    </xf>
    <xf numFmtId="0" fontId="3" fillId="12" borderId="7" xfId="0" applyFont="1" applyFill="1" applyBorder="1"/>
    <xf numFmtId="0" fontId="3" fillId="12" borderId="8" xfId="0" applyFont="1" applyFill="1" applyBorder="1"/>
    <xf numFmtId="44" fontId="3" fillId="12" borderId="9" xfId="1" applyFont="1" applyFill="1" applyBorder="1"/>
    <xf numFmtId="39" fontId="3" fillId="12" borderId="8" xfId="0" applyNumberFormat="1" applyFont="1" applyFill="1" applyBorder="1"/>
    <xf numFmtId="39" fontId="3" fillId="12" borderId="7" xfId="0" applyNumberFormat="1" applyFont="1" applyFill="1" applyBorder="1"/>
    <xf numFmtId="0" fontId="12" fillId="12" borderId="16" xfId="0" applyFont="1" applyFill="1" applyBorder="1" applyAlignment="1">
      <alignment horizontal="left"/>
    </xf>
    <xf numFmtId="0" fontId="12" fillId="12" borderId="17" xfId="0" applyFont="1" applyFill="1" applyBorder="1" applyAlignment="1">
      <alignment horizontal="left"/>
    </xf>
    <xf numFmtId="0" fontId="12" fillId="12" borderId="17" xfId="0" applyFont="1" applyFill="1" applyBorder="1" applyAlignment="1">
      <alignment horizontal="right"/>
    </xf>
    <xf numFmtId="0" fontId="3" fillId="12" borderId="16" xfId="0" applyFont="1" applyFill="1" applyBorder="1"/>
    <xf numFmtId="0" fontId="3" fillId="12" borderId="17" xfId="0" applyFont="1" applyFill="1" applyBorder="1"/>
    <xf numFmtId="44" fontId="3" fillId="12" borderId="18" xfId="1" applyFont="1" applyFill="1" applyBorder="1"/>
    <xf numFmtId="39" fontId="3" fillId="12" borderId="17" xfId="0" applyNumberFormat="1" applyFont="1" applyFill="1" applyBorder="1"/>
    <xf numFmtId="39" fontId="3" fillId="12" borderId="16" xfId="0" applyNumberFormat="1" applyFont="1" applyFill="1" applyBorder="1"/>
    <xf numFmtId="44" fontId="3" fillId="12" borderId="15" xfId="1" applyFont="1" applyFill="1" applyBorder="1"/>
    <xf numFmtId="0" fontId="27" fillId="0" borderId="0" xfId="0" applyFont="1"/>
    <xf numFmtId="167" fontId="28" fillId="0" borderId="0" xfId="0" applyNumberFormat="1" applyFont="1" applyAlignment="1">
      <alignment horizontal="left"/>
    </xf>
    <xf numFmtId="9" fontId="3" fillId="0" borderId="1" xfId="2" applyFont="1" applyBorder="1"/>
    <xf numFmtId="0" fontId="13" fillId="0" borderId="11" xfId="0" applyFont="1" applyBorder="1"/>
    <xf numFmtId="40" fontId="13" fillId="0" borderId="0" xfId="0" applyNumberFormat="1" applyFont="1"/>
    <xf numFmtId="0" fontId="0" fillId="5" borderId="12" xfId="0" applyFill="1" applyBorder="1"/>
    <xf numFmtId="167" fontId="3" fillId="5" borderId="12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2" xfId="0" applyFont="1" applyFill="1" applyBorder="1"/>
    <xf numFmtId="44" fontId="3" fillId="5" borderId="13" xfId="1" applyFont="1" applyFill="1" applyBorder="1"/>
    <xf numFmtId="39" fontId="3" fillId="5" borderId="12" xfId="0" applyNumberFormat="1" applyFont="1" applyFill="1" applyBorder="1"/>
    <xf numFmtId="39" fontId="3" fillId="5" borderId="11" xfId="0" applyNumberFormat="1" applyFont="1" applyFill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7" fontId="3" fillId="0" borderId="0" xfId="0" applyNumberFormat="1" applyFont="1" applyAlignment="1">
      <alignment horizontal="center" wrapText="1"/>
    </xf>
    <xf numFmtId="0" fontId="7" fillId="11" borderId="11" xfId="0" applyFont="1" applyFill="1" applyBorder="1"/>
    <xf numFmtId="9" fontId="2" fillId="0" borderId="0" xfId="2" applyFont="1"/>
    <xf numFmtId="44" fontId="12" fillId="0" borderId="1" xfId="0" applyNumberFormat="1" applyFont="1" applyBorder="1"/>
    <xf numFmtId="44" fontId="12" fillId="0" borderId="0" xfId="0" applyNumberFormat="1" applyFont="1"/>
    <xf numFmtId="44" fontId="3" fillId="0" borderId="2" xfId="0" applyNumberFormat="1" applyFont="1" applyBorder="1"/>
    <xf numFmtId="44" fontId="3" fillId="0" borderId="0" xfId="0" applyNumberFormat="1" applyFont="1"/>
    <xf numFmtId="44" fontId="3" fillId="0" borderId="1" xfId="0" applyNumberFormat="1" applyFont="1" applyBorder="1"/>
    <xf numFmtId="44" fontId="10" fillId="13" borderId="0" xfId="1" applyFont="1" applyFill="1" applyAlignment="1">
      <alignment horizontal="center"/>
    </xf>
    <xf numFmtId="7" fontId="4" fillId="13" borderId="0" xfId="0" applyNumberFormat="1" applyFont="1" applyFill="1" applyAlignment="1">
      <alignment horizontal="center"/>
    </xf>
    <xf numFmtId="0" fontId="3" fillId="13" borderId="0" xfId="0" applyFont="1" applyFill="1"/>
    <xf numFmtId="167" fontId="3" fillId="13" borderId="0" xfId="0" applyNumberFormat="1" applyFont="1" applyFill="1" applyAlignment="1">
      <alignment horizontal="center"/>
    </xf>
    <xf numFmtId="4" fontId="20" fillId="13" borderId="0" xfId="0" applyNumberFormat="1" applyFont="1" applyFill="1" applyAlignment="1" applyProtection="1">
      <alignment vertical="top" wrapText="1"/>
      <protection locked="0"/>
    </xf>
    <xf numFmtId="164" fontId="3" fillId="13" borderId="1" xfId="0" applyNumberFormat="1" applyFont="1" applyFill="1" applyBorder="1" applyAlignment="1">
      <alignment horizontal="center"/>
    </xf>
    <xf numFmtId="2" fontId="3" fillId="13" borderId="0" xfId="0" applyNumberFormat="1" applyFont="1" applyFill="1" applyAlignment="1">
      <alignment horizontal="center"/>
    </xf>
    <xf numFmtId="1" fontId="3" fillId="13" borderId="0" xfId="0" applyNumberFormat="1" applyFont="1" applyFill="1" applyAlignment="1">
      <alignment horizontal="center"/>
    </xf>
    <xf numFmtId="168" fontId="3" fillId="0" borderId="2" xfId="1" applyNumberFormat="1" applyFont="1" applyBorder="1"/>
    <xf numFmtId="9" fontId="3" fillId="13" borderId="1" xfId="0" applyNumberFormat="1" applyFont="1" applyFill="1" applyBorder="1" applyAlignment="1">
      <alignment horizontal="center"/>
    </xf>
    <xf numFmtId="167" fontId="3" fillId="13" borderId="0" xfId="0" applyNumberFormat="1" applyFont="1" applyFill="1" applyAlignment="1">
      <alignment horizontal="right"/>
    </xf>
    <xf numFmtId="0" fontId="12" fillId="14" borderId="0" xfId="0" applyFont="1" applyFill="1"/>
    <xf numFmtId="0" fontId="13" fillId="14" borderId="0" xfId="0" applyFont="1" applyFill="1"/>
    <xf numFmtId="167" fontId="13" fillId="14" borderId="0" xfId="0" applyNumberFormat="1" applyFont="1" applyFill="1" applyAlignment="1">
      <alignment horizontal="center"/>
    </xf>
    <xf numFmtId="0" fontId="13" fillId="14" borderId="1" xfId="0" applyFont="1" applyFill="1" applyBorder="1"/>
    <xf numFmtId="44" fontId="12" fillId="14" borderId="2" xfId="1" applyFont="1" applyFill="1" applyBorder="1"/>
    <xf numFmtId="8" fontId="12" fillId="14" borderId="0" xfId="0" applyNumberFormat="1" applyFont="1" applyFill="1"/>
    <xf numFmtId="8" fontId="12" fillId="14" borderId="1" xfId="0" applyNumberFormat="1" applyFont="1" applyFill="1" applyBorder="1"/>
    <xf numFmtId="44" fontId="25" fillId="14" borderId="3" xfId="1" applyFont="1" applyFill="1" applyBorder="1"/>
    <xf numFmtId="0" fontId="12" fillId="14" borderId="0" xfId="0" applyFont="1" applyFill="1" applyAlignment="1">
      <alignment horizontal="left"/>
    </xf>
    <xf numFmtId="0" fontId="13" fillId="14" borderId="0" xfId="0" applyFont="1" applyFill="1" applyAlignment="1">
      <alignment horizontal="center"/>
    </xf>
    <xf numFmtId="10" fontId="13" fillId="14" borderId="1" xfId="0" applyNumberFormat="1" applyFont="1" applyFill="1" applyBorder="1"/>
    <xf numFmtId="10" fontId="13" fillId="14" borderId="0" xfId="0" applyNumberFormat="1" applyFont="1" applyFill="1"/>
    <xf numFmtId="39" fontId="12" fillId="14" borderId="0" xfId="0" applyNumberFormat="1" applyFont="1" applyFill="1"/>
    <xf numFmtId="39" fontId="12" fillId="14" borderId="1" xfId="0" applyNumberFormat="1" applyFont="1" applyFill="1" applyBorder="1"/>
    <xf numFmtId="44" fontId="9" fillId="14" borderId="3" xfId="1" applyFont="1" applyFill="1" applyBorder="1"/>
    <xf numFmtId="7" fontId="12" fillId="14" borderId="0" xfId="0" applyNumberFormat="1" applyFont="1" applyFill="1"/>
    <xf numFmtId="7" fontId="12" fillId="14" borderId="1" xfId="0" applyNumberFormat="1" applyFont="1" applyFill="1" applyBorder="1"/>
    <xf numFmtId="44" fontId="12" fillId="14" borderId="0" xfId="0" applyNumberFormat="1" applyFont="1" applyFill="1"/>
    <xf numFmtId="0" fontId="3" fillId="14" borderId="0" xfId="0" applyFont="1" applyFill="1"/>
    <xf numFmtId="167" fontId="3" fillId="14" borderId="0" xfId="0" applyNumberFormat="1" applyFont="1" applyFill="1" applyAlignment="1">
      <alignment horizontal="center"/>
    </xf>
    <xf numFmtId="0" fontId="3" fillId="14" borderId="1" xfId="0" applyFont="1" applyFill="1" applyBorder="1"/>
    <xf numFmtId="7" fontId="3" fillId="14" borderId="0" xfId="0" applyNumberFormat="1" applyFont="1" applyFill="1"/>
    <xf numFmtId="44" fontId="3" fillId="14" borderId="2" xfId="1" applyFont="1" applyFill="1" applyBorder="1"/>
    <xf numFmtId="39" fontId="9" fillId="14" borderId="0" xfId="0" applyNumberFormat="1" applyFont="1" applyFill="1"/>
    <xf numFmtId="0" fontId="9" fillId="14" borderId="0" xfId="0" applyFont="1" applyFill="1"/>
    <xf numFmtId="44" fontId="3" fillId="14" borderId="3" xfId="1" applyFont="1" applyFill="1" applyBorder="1"/>
    <xf numFmtId="0" fontId="15" fillId="13" borderId="0" xfId="0" applyFont="1" applyFill="1"/>
    <xf numFmtId="0" fontId="2" fillId="13" borderId="0" xfId="0" applyFont="1" applyFill="1"/>
    <xf numFmtId="2" fontId="3" fillId="13" borderId="0" xfId="0" applyNumberFormat="1" applyFont="1" applyFill="1"/>
    <xf numFmtId="1" fontId="3" fillId="13" borderId="1" xfId="0" applyNumberFormat="1" applyFont="1" applyFill="1" applyBorder="1"/>
    <xf numFmtId="1" fontId="3" fillId="13" borderId="0" xfId="0" applyNumberFormat="1" applyFont="1" applyFill="1"/>
    <xf numFmtId="44" fontId="15" fillId="13" borderId="0" xfId="0" applyNumberFormat="1" applyFont="1" applyFill="1"/>
    <xf numFmtId="44" fontId="3" fillId="13" borderId="0" xfId="0" applyNumberFormat="1" applyFont="1" applyFill="1" applyAlignment="1">
      <alignment horizontal="center"/>
    </xf>
    <xf numFmtId="44" fontId="3" fillId="13" borderId="2" xfId="1" applyFont="1" applyFill="1" applyBorder="1"/>
    <xf numFmtId="9" fontId="3" fillId="13" borderId="1" xfId="0" applyNumberFormat="1" applyFont="1" applyFill="1" applyBorder="1"/>
    <xf numFmtId="0" fontId="25" fillId="13" borderId="0" xfId="0" applyFont="1" applyFill="1"/>
    <xf numFmtId="167" fontId="12" fillId="14" borderId="0" xfId="0" applyNumberFormat="1" applyFont="1" applyFill="1" applyAlignment="1">
      <alignment horizontal="center"/>
    </xf>
    <xf numFmtId="9" fontId="3" fillId="14" borderId="1" xfId="2" applyFont="1" applyFill="1" applyBorder="1"/>
    <xf numFmtId="39" fontId="3" fillId="14" borderId="0" xfId="0" applyNumberFormat="1" applyFont="1" applyFill="1"/>
    <xf numFmtId="44" fontId="13" fillId="14" borderId="0" xfId="0" applyNumberFormat="1" applyFont="1" applyFill="1"/>
    <xf numFmtId="44" fontId="3" fillId="14" borderId="1" xfId="2" applyNumberFormat="1" applyFont="1" applyFill="1" applyBorder="1"/>
    <xf numFmtId="44" fontId="3" fillId="14" borderId="0" xfId="0" applyNumberFormat="1" applyFont="1" applyFill="1"/>
    <xf numFmtId="40" fontId="13" fillId="14" borderId="0" xfId="0" applyNumberFormat="1" applyFont="1" applyFill="1"/>
    <xf numFmtId="7" fontId="13" fillId="14" borderId="0" xfId="0" applyNumberFormat="1" applyFont="1" applyFill="1"/>
    <xf numFmtId="164" fontId="6" fillId="0" borderId="17" xfId="0" applyNumberFormat="1" applyFont="1" applyBorder="1" applyAlignment="1">
      <alignment horizontal="left"/>
    </xf>
    <xf numFmtId="0" fontId="6" fillId="0" borderId="17" xfId="0" applyFont="1" applyBorder="1"/>
    <xf numFmtId="167" fontId="9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4" fontId="4" fillId="0" borderId="17" xfId="1" applyFont="1" applyFill="1" applyBorder="1" applyAlignment="1">
      <alignment horizontal="center"/>
    </xf>
    <xf numFmtId="7" fontId="4" fillId="0" borderId="17" xfId="0" applyNumberFormat="1" applyFont="1" applyBorder="1" applyAlignment="1">
      <alignment horizontal="center"/>
    </xf>
    <xf numFmtId="7" fontId="4" fillId="0" borderId="17" xfId="0" quotePrefix="1" applyNumberFormat="1" applyFont="1" applyBorder="1" applyAlignment="1">
      <alignment horizontal="center"/>
    </xf>
    <xf numFmtId="44" fontId="2" fillId="13" borderId="10" xfId="1" applyFont="1" applyFill="1" applyBorder="1"/>
    <xf numFmtId="9" fontId="2" fillId="13" borderId="10" xfId="2" applyFont="1" applyFill="1" applyBorder="1"/>
    <xf numFmtId="3" fontId="3" fillId="13" borderId="0" xfId="0" applyNumberFormat="1" applyFont="1" applyFill="1"/>
    <xf numFmtId="0" fontId="2" fillId="0" borderId="19" xfId="0" applyFont="1" applyBorder="1"/>
    <xf numFmtId="0" fontId="29" fillId="0" borderId="0" xfId="0" applyFont="1" applyAlignment="1">
      <alignment horizontal="center"/>
    </xf>
    <xf numFmtId="10" fontId="3" fillId="13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 wrapText="1"/>
    </xf>
    <xf numFmtId="7" fontId="3" fillId="0" borderId="0" xfId="0" applyNumberFormat="1" applyFont="1" applyAlignment="1">
      <alignment horizontal="center"/>
    </xf>
    <xf numFmtId="9" fontId="22" fillId="0" borderId="0" xfId="2" applyFont="1" applyFill="1" applyBorder="1" applyAlignment="1">
      <alignment wrapText="1"/>
    </xf>
    <xf numFmtId="9" fontId="3" fillId="14" borderId="0" xfId="2" applyFont="1" applyFill="1" applyBorder="1"/>
    <xf numFmtId="9" fontId="3" fillId="0" borderId="0" xfId="2" applyFont="1" applyBorder="1"/>
    <xf numFmtId="0" fontId="13" fillId="11" borderId="12" xfId="0" applyFont="1" applyFill="1" applyBorder="1"/>
    <xf numFmtId="44" fontId="3" fillId="14" borderId="0" xfId="2" applyNumberFormat="1" applyFont="1" applyFill="1" applyBorder="1"/>
    <xf numFmtId="9" fontId="3" fillId="0" borderId="0" xfId="2" applyFont="1" applyFill="1" applyBorder="1"/>
    <xf numFmtId="0" fontId="15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7" fillId="0" borderId="0" xfId="0" applyFont="1"/>
    <xf numFmtId="6" fontId="7" fillId="0" borderId="0" xfId="0" applyNumberFormat="1" applyFont="1"/>
    <xf numFmtId="6" fontId="15" fillId="0" borderId="0" xfId="0" applyNumberFormat="1" applyFont="1"/>
    <xf numFmtId="6" fontId="3" fillId="0" borderId="0" xfId="0" applyNumberFormat="1" applyFont="1"/>
    <xf numFmtId="0" fontId="32" fillId="0" borderId="0" xfId="0" applyFont="1"/>
    <xf numFmtId="0" fontId="4" fillId="0" borderId="19" xfId="0" applyFont="1" applyBorder="1" applyAlignment="1">
      <alignment horizontal="center"/>
    </xf>
    <xf numFmtId="167" fontId="9" fillId="0" borderId="19" xfId="0" applyNumberFormat="1" applyFont="1" applyBorder="1" applyAlignment="1">
      <alignment horizontal="center"/>
    </xf>
    <xf numFmtId="7" fontId="4" fillId="0" borderId="19" xfId="0" applyNumberFormat="1" applyFont="1" applyBorder="1" applyAlignment="1">
      <alignment horizontal="center"/>
    </xf>
    <xf numFmtId="44" fontId="4" fillId="0" borderId="19" xfId="1" applyFont="1" applyFill="1" applyBorder="1" applyAlignment="1">
      <alignment horizontal="center"/>
    </xf>
    <xf numFmtId="0" fontId="6" fillId="0" borderId="19" xfId="0" applyFont="1" applyBorder="1"/>
    <xf numFmtId="7" fontId="4" fillId="0" borderId="19" xfId="0" quotePrefix="1" applyNumberFormat="1" applyFont="1" applyBorder="1" applyAlignment="1">
      <alignment horizontal="center"/>
    </xf>
    <xf numFmtId="167" fontId="3" fillId="0" borderId="19" xfId="0" applyNumberFormat="1" applyFont="1" applyBorder="1" applyAlignment="1">
      <alignment horizontal="center"/>
    </xf>
    <xf numFmtId="44" fontId="2" fillId="0" borderId="19" xfId="1" applyFont="1" applyBorder="1"/>
    <xf numFmtId="7" fontId="2" fillId="0" borderId="19" xfId="0" applyNumberFormat="1" applyFont="1" applyBorder="1"/>
    <xf numFmtId="0" fontId="4" fillId="10" borderId="19" xfId="0" applyFont="1" applyFill="1" applyBorder="1" applyAlignment="1">
      <alignment horizontal="center"/>
    </xf>
    <xf numFmtId="0" fontId="2" fillId="10" borderId="19" xfId="0" applyFont="1" applyFill="1" applyBorder="1"/>
    <xf numFmtId="167" fontId="3" fillId="10" borderId="19" xfId="0" applyNumberFormat="1" applyFont="1" applyFill="1" applyBorder="1" applyAlignment="1">
      <alignment horizontal="center"/>
    </xf>
    <xf numFmtId="44" fontId="2" fillId="10" borderId="19" xfId="1" applyFont="1" applyFill="1" applyBorder="1"/>
    <xf numFmtId="7" fontId="2" fillId="10" borderId="19" xfId="0" applyNumberFormat="1" applyFont="1" applyFill="1" applyBorder="1"/>
    <xf numFmtId="0" fontId="4" fillId="9" borderId="19" xfId="0" applyFont="1" applyFill="1" applyBorder="1" applyAlignment="1">
      <alignment horizontal="center"/>
    </xf>
    <xf numFmtId="0" fontId="2" fillId="9" borderId="19" xfId="0" applyFont="1" applyFill="1" applyBorder="1"/>
    <xf numFmtId="167" fontId="3" fillId="9" borderId="19" xfId="0" applyNumberFormat="1" applyFont="1" applyFill="1" applyBorder="1" applyAlignment="1">
      <alignment horizontal="center"/>
    </xf>
    <xf numFmtId="44" fontId="2" fillId="9" borderId="19" xfId="1" applyFont="1" applyFill="1" applyBorder="1"/>
    <xf numFmtId="7" fontId="2" fillId="9" borderId="19" xfId="0" applyNumberFormat="1" applyFont="1" applyFill="1" applyBorder="1"/>
    <xf numFmtId="44" fontId="2" fillId="0" borderId="0" xfId="0" applyNumberFormat="1" applyFont="1"/>
    <xf numFmtId="0" fontId="4" fillId="4" borderId="19" xfId="0" applyFont="1" applyFill="1" applyBorder="1" applyAlignment="1">
      <alignment horizontal="center"/>
    </xf>
    <xf numFmtId="0" fontId="2" fillId="4" borderId="19" xfId="0" applyFont="1" applyFill="1" applyBorder="1"/>
    <xf numFmtId="167" fontId="9" fillId="4" borderId="19" xfId="0" applyNumberFormat="1" applyFont="1" applyFill="1" applyBorder="1" applyAlignment="1">
      <alignment horizontal="center"/>
    </xf>
    <xf numFmtId="44" fontId="10" fillId="4" borderId="19" xfId="1" applyFont="1" applyFill="1" applyBorder="1" applyAlignment="1">
      <alignment horizontal="center"/>
    </xf>
    <xf numFmtId="7" fontId="4" fillId="4" borderId="19" xfId="0" applyNumberFormat="1" applyFont="1" applyFill="1" applyBorder="1" applyAlignment="1">
      <alignment horizontal="center"/>
    </xf>
    <xf numFmtId="44" fontId="4" fillId="4" borderId="19" xfId="1" applyFont="1" applyFill="1" applyBorder="1" applyAlignment="1">
      <alignment horizontal="center"/>
    </xf>
    <xf numFmtId="0" fontId="2" fillId="6" borderId="19" xfId="0" applyFont="1" applyFill="1" applyBorder="1"/>
    <xf numFmtId="167" fontId="3" fillId="6" borderId="19" xfId="0" applyNumberFormat="1" applyFont="1" applyFill="1" applyBorder="1" applyAlignment="1">
      <alignment horizontal="center"/>
    </xf>
    <xf numFmtId="44" fontId="2" fillId="6" borderId="19" xfId="1" applyFont="1" applyFill="1" applyBorder="1"/>
    <xf numFmtId="7" fontId="2" fillId="6" borderId="19" xfId="0" applyNumberFormat="1" applyFont="1" applyFill="1" applyBorder="1"/>
    <xf numFmtId="0" fontId="2" fillId="6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4" fontId="2" fillId="0" borderId="8" xfId="1" applyFont="1" applyBorder="1"/>
    <xf numFmtId="44" fontId="2" fillId="0" borderId="0" xfId="1" applyFont="1" applyAlignment="1">
      <alignment horizontal="right"/>
    </xf>
    <xf numFmtId="7" fontId="2" fillId="0" borderId="8" xfId="0" applyNumberFormat="1" applyFont="1" applyBorder="1"/>
    <xf numFmtId="0" fontId="30" fillId="0" borderId="0" xfId="0" applyFont="1"/>
    <xf numFmtId="10" fontId="3" fillId="8" borderId="0" xfId="0" applyNumberFormat="1" applyFont="1" applyFill="1" applyAlignment="1">
      <alignment horizontal="center"/>
    </xf>
    <xf numFmtId="9" fontId="3" fillId="8" borderId="0" xfId="0" applyNumberFormat="1" applyFont="1" applyFill="1" applyAlignment="1">
      <alignment horizontal="center"/>
    </xf>
    <xf numFmtId="164" fontId="3" fillId="8" borderId="0" xfId="0" applyNumberFormat="1" applyFont="1" applyFill="1" applyAlignment="1">
      <alignment horizontal="center"/>
    </xf>
    <xf numFmtId="1" fontId="3" fillId="8" borderId="0" xfId="0" applyNumberFormat="1" applyFont="1" applyFill="1"/>
    <xf numFmtId="0" fontId="22" fillId="8" borderId="0" xfId="0" applyFont="1" applyFill="1" applyAlignment="1">
      <alignment wrapText="1"/>
    </xf>
    <xf numFmtId="39" fontId="3" fillId="8" borderId="0" xfId="0" applyNumberFormat="1" applyFont="1" applyFill="1"/>
    <xf numFmtId="9" fontId="3" fillId="8" borderId="0" xfId="0" applyNumberFormat="1" applyFont="1" applyFill="1"/>
    <xf numFmtId="0" fontId="3" fillId="8" borderId="0" xfId="0" applyFont="1" applyFill="1"/>
    <xf numFmtId="9" fontId="22" fillId="8" borderId="0" xfId="2" applyFont="1" applyFill="1" applyBorder="1" applyAlignment="1">
      <alignment wrapText="1"/>
    </xf>
    <xf numFmtId="0" fontId="32" fillId="0" borderId="0" xfId="0" applyFont="1" applyAlignment="1">
      <alignment horizontal="left"/>
    </xf>
    <xf numFmtId="9" fontId="28" fillId="13" borderId="13" xfId="2" applyFont="1" applyFill="1" applyBorder="1" applyAlignment="1">
      <alignment horizontal="left"/>
    </xf>
    <xf numFmtId="7" fontId="4" fillId="8" borderId="0" xfId="0" applyNumberFormat="1" applyFont="1" applyFill="1" applyAlignment="1">
      <alignment horizontal="center"/>
    </xf>
    <xf numFmtId="164" fontId="6" fillId="8" borderId="0" xfId="0" applyNumberFormat="1" applyFont="1" applyFill="1"/>
    <xf numFmtId="167" fontId="34" fillId="0" borderId="0" xfId="0" applyNumberFormat="1" applyFont="1" applyAlignment="1">
      <alignment horizontal="left"/>
    </xf>
    <xf numFmtId="0" fontId="3" fillId="13" borderId="0" xfId="0" applyFont="1" applyFill="1" applyAlignment="1">
      <alignment wrapText="1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25" fillId="13" borderId="0" xfId="0" applyFont="1" applyFill="1" applyAlignment="1">
      <alignment horizontal="left"/>
    </xf>
    <xf numFmtId="0" fontId="36" fillId="15" borderId="19" xfId="0" applyFont="1" applyFill="1" applyBorder="1" applyAlignment="1">
      <alignment vertical="top" wrapText="1"/>
    </xf>
    <xf numFmtId="0" fontId="36" fillId="15" borderId="19" xfId="0" applyFont="1" applyFill="1" applyBorder="1" applyAlignment="1">
      <alignment vertical="top"/>
    </xf>
    <xf numFmtId="0" fontId="36" fillId="9" borderId="19" xfId="0" applyFont="1" applyFill="1" applyBorder="1" applyAlignment="1">
      <alignment vertical="top" wrapText="1"/>
    </xf>
    <xf numFmtId="10" fontId="3" fillId="13" borderId="0" xfId="0" applyNumberFormat="1" applyFont="1" applyFill="1" applyAlignment="1">
      <alignment horizontal="center"/>
    </xf>
    <xf numFmtId="2" fontId="20" fillId="0" borderId="0" xfId="0" applyNumberFormat="1" applyFont="1" applyAlignment="1" applyProtection="1">
      <alignment vertical="top" wrapText="1"/>
      <protection locked="0"/>
    </xf>
    <xf numFmtId="0" fontId="13" fillId="0" borderId="12" xfId="0" applyFont="1" applyBorder="1"/>
    <xf numFmtId="0" fontId="0" fillId="0" borderId="0" xfId="0" applyAlignment="1">
      <alignment vertical="top"/>
    </xf>
    <xf numFmtId="0" fontId="36" fillId="12" borderId="0" xfId="0" applyFont="1" applyFill="1" applyAlignment="1">
      <alignment vertical="top" wrapText="1"/>
    </xf>
    <xf numFmtId="0" fontId="36" fillId="7" borderId="19" xfId="0" applyFont="1" applyFill="1" applyBorder="1" applyAlignment="1">
      <alignment vertical="top" wrapText="1"/>
    </xf>
    <xf numFmtId="0" fontId="16" fillId="12" borderId="0" xfId="0" applyFont="1" applyFill="1" applyAlignment="1">
      <alignment vertical="top"/>
    </xf>
    <xf numFmtId="0" fontId="40" fillId="12" borderId="0" xfId="0" applyFont="1" applyFill="1" applyAlignment="1">
      <alignment vertical="top" wrapText="1"/>
    </xf>
    <xf numFmtId="0" fontId="36" fillId="0" borderId="29" xfId="0" applyFont="1" applyBorder="1" applyAlignment="1">
      <alignment horizontal="left" wrapText="1"/>
    </xf>
    <xf numFmtId="14" fontId="36" fillId="15" borderId="20" xfId="0" applyNumberFormat="1" applyFont="1" applyFill="1" applyBorder="1" applyAlignment="1">
      <alignment horizontal="left" vertical="top"/>
    </xf>
    <xf numFmtId="14" fontId="36" fillId="15" borderId="21" xfId="0" applyNumberFormat="1" applyFont="1" applyFill="1" applyBorder="1" applyAlignment="1">
      <alignment horizontal="left" vertical="top"/>
    </xf>
    <xf numFmtId="14" fontId="36" fillId="15" borderId="19" xfId="0" applyNumberFormat="1" applyFont="1" applyFill="1" applyBorder="1" applyAlignment="1">
      <alignment horizontal="left" vertical="top"/>
    </xf>
    <xf numFmtId="169" fontId="36" fillId="15" borderId="19" xfId="0" applyNumberFormat="1" applyFont="1" applyFill="1" applyBorder="1" applyAlignment="1">
      <alignment horizontal="left" vertical="top"/>
    </xf>
    <xf numFmtId="44" fontId="2" fillId="0" borderId="2" xfId="1" applyFont="1" applyBorder="1" applyAlignment="1"/>
    <xf numFmtId="44" fontId="2" fillId="0" borderId="3" xfId="1" applyFont="1" applyBorder="1" applyAlignment="1"/>
    <xf numFmtId="0" fontId="6" fillId="0" borderId="0" xfId="0" applyFont="1" applyAlignment="1">
      <alignment wrapText="1"/>
    </xf>
    <xf numFmtId="167" fontId="7" fillId="0" borderId="0" xfId="0" applyNumberFormat="1" applyFont="1" applyAlignment="1">
      <alignment wrapText="1"/>
    </xf>
    <xf numFmtId="9" fontId="4" fillId="0" borderId="2" xfId="2" applyFont="1" applyFill="1" applyBorder="1" applyAlignment="1"/>
    <xf numFmtId="4" fontId="21" fillId="0" borderId="0" xfId="0" applyNumberFormat="1" applyFont="1" applyAlignment="1" applyProtection="1">
      <alignment wrapText="1"/>
      <protection locked="0"/>
    </xf>
    <xf numFmtId="44" fontId="3" fillId="0" borderId="2" xfId="1" applyFont="1" applyFill="1" applyBorder="1" applyAlignment="1"/>
    <xf numFmtId="44" fontId="3" fillId="0" borderId="2" xfId="1" applyFont="1" applyBorder="1" applyAlignment="1"/>
    <xf numFmtId="44" fontId="3" fillId="0" borderId="3" xfId="1" applyFont="1" applyBorder="1" applyAlignment="1"/>
    <xf numFmtId="44" fontId="3" fillId="0" borderId="3" xfId="1" applyFont="1" applyFill="1" applyBorder="1" applyAlignment="1"/>
    <xf numFmtId="44" fontId="22" fillId="0" borderId="2" xfId="1" applyFont="1" applyBorder="1" applyAlignment="1"/>
    <xf numFmtId="7" fontId="22" fillId="0" borderId="0" xfId="0" applyNumberFormat="1" applyFont="1"/>
    <xf numFmtId="44" fontId="22" fillId="0" borderId="2" xfId="1" applyFont="1" applyFill="1" applyBorder="1" applyAlignment="1"/>
    <xf numFmtId="39" fontId="22" fillId="0" borderId="0" xfId="0" applyNumberFormat="1" applyFont="1"/>
    <xf numFmtId="44" fontId="2" fillId="0" borderId="0" xfId="1" applyFont="1" applyBorder="1"/>
    <xf numFmtId="0" fontId="2" fillId="0" borderId="0" xfId="0" applyFont="1" applyAlignment="1">
      <alignment horizontal="center"/>
    </xf>
    <xf numFmtId="0" fontId="42" fillId="19" borderId="19" xfId="0" applyFont="1" applyFill="1" applyBorder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36" fillId="0" borderId="0" xfId="0" applyFont="1" applyAlignment="1">
      <alignment horizontal="center" vertical="top"/>
    </xf>
    <xf numFmtId="0" fontId="38" fillId="0" borderId="0" xfId="0" applyFont="1" applyAlignment="1">
      <alignment vertical="top" wrapText="1"/>
    </xf>
    <xf numFmtId="0" fontId="38" fillId="0" borderId="0" xfId="0" applyFont="1" applyAlignment="1">
      <alignment vertical="top"/>
    </xf>
    <xf numFmtId="0" fontId="38" fillId="7" borderId="19" xfId="0" applyFont="1" applyFill="1" applyBorder="1" applyAlignment="1">
      <alignment vertical="top" wrapText="1"/>
    </xf>
    <xf numFmtId="44" fontId="3" fillId="13" borderId="0" xfId="0" applyNumberFormat="1" applyFont="1" applyFill="1"/>
    <xf numFmtId="0" fontId="44" fillId="13" borderId="0" xfId="0" applyFont="1" applyFill="1"/>
    <xf numFmtId="0" fontId="44" fillId="0" borderId="0" xfId="0" applyFont="1"/>
    <xf numFmtId="167" fontId="3" fillId="13" borderId="0" xfId="0" applyNumberFormat="1" applyFont="1" applyFill="1" applyAlignment="1">
      <alignment horizontal="left"/>
    </xf>
    <xf numFmtId="165" fontId="9" fillId="8" borderId="0" xfId="0" applyNumberFormat="1" applyFont="1" applyFill="1" applyAlignment="1">
      <alignment horizontal="right"/>
    </xf>
    <xf numFmtId="0" fontId="25" fillId="8" borderId="0" xfId="0" applyFont="1" applyFill="1"/>
    <xf numFmtId="0" fontId="25" fillId="8" borderId="0" xfId="0" applyFont="1" applyFill="1" applyAlignment="1">
      <alignment horizontal="left"/>
    </xf>
    <xf numFmtId="44" fontId="3" fillId="8" borderId="0" xfId="0" applyNumberFormat="1" applyFont="1" applyFill="1" applyAlignment="1">
      <alignment horizontal="center"/>
    </xf>
    <xf numFmtId="167" fontId="3" fillId="8" borderId="0" xfId="0" applyNumberFormat="1" applyFont="1" applyFill="1" applyAlignment="1">
      <alignment horizontal="center"/>
    </xf>
    <xf numFmtId="9" fontId="3" fillId="8" borderId="1" xfId="0" applyNumberFormat="1" applyFont="1" applyFill="1" applyBorder="1"/>
    <xf numFmtId="2" fontId="3" fillId="8" borderId="0" xfId="0" applyNumberFormat="1" applyFont="1" applyFill="1"/>
    <xf numFmtId="44" fontId="3" fillId="8" borderId="2" xfId="1" applyFont="1" applyFill="1" applyBorder="1"/>
    <xf numFmtId="44" fontId="3" fillId="8" borderId="3" xfId="1" applyFont="1" applyFill="1" applyBorder="1"/>
    <xf numFmtId="0" fontId="2" fillId="8" borderId="0" xfId="0" applyFont="1" applyFill="1"/>
    <xf numFmtId="44" fontId="22" fillId="8" borderId="0" xfId="0" applyNumberFormat="1" applyFont="1" applyFill="1" applyAlignment="1">
      <alignment horizontal="center"/>
    </xf>
    <xf numFmtId="9" fontId="22" fillId="8" borderId="0" xfId="0" applyNumberFormat="1" applyFont="1" applyFill="1"/>
    <xf numFmtId="167" fontId="46" fillId="0" borderId="0" xfId="0" applyNumberFormat="1" applyFont="1" applyAlignment="1">
      <alignment horizontal="left"/>
    </xf>
    <xf numFmtId="0" fontId="33" fillId="0" borderId="0" xfId="3" applyAlignment="1">
      <alignment wrapText="1"/>
    </xf>
    <xf numFmtId="0" fontId="36" fillId="15" borderId="20" xfId="0" applyFont="1" applyFill="1" applyBorder="1" applyAlignment="1">
      <alignment horizontal="left" vertical="top"/>
    </xf>
    <xf numFmtId="0" fontId="36" fillId="15" borderId="21" xfId="0" applyFont="1" applyFill="1" applyBorder="1" applyAlignment="1">
      <alignment horizontal="left" vertical="top"/>
    </xf>
    <xf numFmtId="0" fontId="33" fillId="15" borderId="20" xfId="3" applyFill="1" applyBorder="1" applyAlignment="1">
      <alignment horizontal="left" vertical="top"/>
    </xf>
    <xf numFmtId="14" fontId="36" fillId="15" borderId="20" xfId="0" applyNumberFormat="1" applyFont="1" applyFill="1" applyBorder="1" applyAlignment="1">
      <alignment horizontal="left" vertical="top"/>
    </xf>
    <xf numFmtId="14" fontId="36" fillId="15" borderId="21" xfId="0" applyNumberFormat="1" applyFont="1" applyFill="1" applyBorder="1" applyAlignment="1">
      <alignment horizontal="left" vertical="top"/>
    </xf>
    <xf numFmtId="0" fontId="36" fillId="15" borderId="20" xfId="0" applyFont="1" applyFill="1" applyBorder="1" applyAlignment="1">
      <alignment vertical="top"/>
    </xf>
    <xf numFmtId="0" fontId="36" fillId="15" borderId="21" xfId="0" applyFont="1" applyFill="1" applyBorder="1" applyAlignment="1">
      <alignment vertical="top"/>
    </xf>
    <xf numFmtId="0" fontId="36" fillId="0" borderId="28" xfId="0" applyFont="1" applyBorder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36" fillId="0" borderId="29" xfId="0" applyFont="1" applyBorder="1" applyAlignment="1">
      <alignment horizontal="center" vertical="top" wrapText="1"/>
    </xf>
    <xf numFmtId="0" fontId="36" fillId="0" borderId="26" xfId="0" applyFont="1" applyBorder="1" applyAlignment="1">
      <alignment horizontal="center" vertical="top" wrapText="1"/>
    </xf>
    <xf numFmtId="0" fontId="36" fillId="0" borderId="17" xfId="0" applyFont="1" applyBorder="1" applyAlignment="1">
      <alignment horizontal="center" vertical="top" wrapText="1"/>
    </xf>
    <xf numFmtId="0" fontId="36" fillId="0" borderId="27" xfId="0" applyFont="1" applyBorder="1" applyAlignment="1">
      <alignment horizontal="center" vertical="top" wrapText="1"/>
    </xf>
    <xf numFmtId="0" fontId="42" fillId="17" borderId="19" xfId="0" applyFont="1" applyFill="1" applyBorder="1" applyAlignment="1">
      <alignment horizontal="center" vertical="top" wrapText="1"/>
    </xf>
    <xf numFmtId="0" fontId="42" fillId="16" borderId="19" xfId="0" applyFont="1" applyFill="1" applyBorder="1" applyAlignment="1">
      <alignment horizontal="center" vertical="top" wrapText="1"/>
    </xf>
    <xf numFmtId="0" fontId="42" fillId="18" borderId="19" xfId="0" applyFont="1" applyFill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 wrapText="1"/>
    </xf>
    <xf numFmtId="0" fontId="42" fillId="0" borderId="22" xfId="0" applyFont="1" applyBorder="1" applyAlignment="1">
      <alignment horizontal="center" vertical="top" wrapText="1"/>
    </xf>
    <xf numFmtId="0" fontId="42" fillId="0" borderId="21" xfId="0" applyFont="1" applyBorder="1" applyAlignment="1">
      <alignment horizontal="center" vertical="top" wrapText="1"/>
    </xf>
    <xf numFmtId="0" fontId="36" fillId="0" borderId="20" xfId="0" applyFont="1" applyBorder="1" applyAlignment="1">
      <alignment horizontal="center" vertical="top" wrapText="1"/>
    </xf>
    <xf numFmtId="0" fontId="36" fillId="0" borderId="22" xfId="0" applyFont="1" applyBorder="1" applyAlignment="1">
      <alignment horizontal="center" vertical="top" wrapText="1"/>
    </xf>
    <xf numFmtId="0" fontId="36" fillId="0" borderId="21" xfId="0" applyFont="1" applyBorder="1" applyAlignment="1">
      <alignment horizontal="center" vertical="top" wrapText="1"/>
    </xf>
    <xf numFmtId="0" fontId="36" fillId="9" borderId="19" xfId="0" applyFont="1" applyFill="1" applyBorder="1" applyAlignment="1">
      <alignment horizontal="center" vertical="top" wrapText="1"/>
    </xf>
    <xf numFmtId="0" fontId="36" fillId="9" borderId="20" xfId="0" applyFont="1" applyFill="1" applyBorder="1" applyAlignment="1">
      <alignment horizontal="center" vertical="top"/>
    </xf>
    <xf numFmtId="0" fontId="36" fillId="9" borderId="21" xfId="0" applyFont="1" applyFill="1" applyBorder="1" applyAlignment="1">
      <alignment horizontal="center" vertical="top"/>
    </xf>
    <xf numFmtId="0" fontId="42" fillId="20" borderId="20" xfId="0" applyFont="1" applyFill="1" applyBorder="1" applyAlignment="1">
      <alignment horizontal="center" vertical="top" wrapText="1"/>
    </xf>
    <xf numFmtId="0" fontId="42" fillId="20" borderId="22" xfId="0" applyFont="1" applyFill="1" applyBorder="1" applyAlignment="1">
      <alignment horizontal="center" vertical="top" wrapText="1"/>
    </xf>
    <xf numFmtId="0" fontId="42" fillId="20" borderId="21" xfId="0" applyFont="1" applyFill="1" applyBorder="1" applyAlignment="1">
      <alignment horizontal="center" vertical="top" wrapText="1"/>
    </xf>
    <xf numFmtId="0" fontId="36" fillId="0" borderId="19" xfId="0" applyFont="1" applyBorder="1" applyAlignment="1">
      <alignment horizontal="left" vertical="top" wrapText="1"/>
    </xf>
    <xf numFmtId="0" fontId="36" fillId="0" borderId="28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36" fillId="0" borderId="23" xfId="0" applyFont="1" applyBorder="1" applyAlignment="1">
      <alignment horizontal="center" vertical="top"/>
    </xf>
    <xf numFmtId="0" fontId="36" fillId="0" borderId="24" xfId="0" applyFont="1" applyBorder="1" applyAlignment="1">
      <alignment horizontal="center" vertical="top"/>
    </xf>
    <xf numFmtId="0" fontId="36" fillId="0" borderId="25" xfId="0" applyFont="1" applyBorder="1" applyAlignment="1">
      <alignment horizontal="center" vertical="top"/>
    </xf>
    <xf numFmtId="0" fontId="41" fillId="0" borderId="0" xfId="0" applyFont="1" applyAlignment="1">
      <alignment horizontal="left" vertical="top"/>
    </xf>
    <xf numFmtId="0" fontId="36" fillId="9" borderId="20" xfId="0" applyFont="1" applyFill="1" applyBorder="1" applyAlignment="1">
      <alignment horizontal="left" vertical="top"/>
    </xf>
    <xf numFmtId="0" fontId="36" fillId="9" borderId="21" xfId="0" applyFont="1" applyFill="1" applyBorder="1" applyAlignment="1">
      <alignment horizontal="left" vertical="top"/>
    </xf>
    <xf numFmtId="0" fontId="36" fillId="10" borderId="20" xfId="0" applyFont="1" applyFill="1" applyBorder="1" applyAlignment="1">
      <alignment horizontal="left" vertical="top" wrapText="1"/>
    </xf>
    <xf numFmtId="0" fontId="36" fillId="10" borderId="22" xfId="0" applyFont="1" applyFill="1" applyBorder="1" applyAlignment="1">
      <alignment horizontal="left" vertical="top" wrapText="1"/>
    </xf>
    <xf numFmtId="0" fontId="36" fillId="10" borderId="21" xfId="0" applyFont="1" applyFill="1" applyBorder="1" applyAlignment="1">
      <alignment horizontal="left" vertical="top" wrapText="1"/>
    </xf>
    <xf numFmtId="0" fontId="38" fillId="9" borderId="20" xfId="0" applyFont="1" applyFill="1" applyBorder="1" applyAlignment="1">
      <alignment horizontal="left" vertical="top" wrapText="1"/>
    </xf>
    <xf numFmtId="0" fontId="38" fillId="9" borderId="22" xfId="0" applyFont="1" applyFill="1" applyBorder="1" applyAlignment="1">
      <alignment horizontal="left" vertical="top" wrapText="1"/>
    </xf>
    <xf numFmtId="0" fontId="38" fillId="9" borderId="21" xfId="0" applyFont="1" applyFill="1" applyBorder="1" applyAlignment="1">
      <alignment horizontal="left" vertical="top" wrapText="1"/>
    </xf>
    <xf numFmtId="0" fontId="38" fillId="15" borderId="20" xfId="0" applyFont="1" applyFill="1" applyBorder="1" applyAlignment="1">
      <alignment horizontal="left" vertical="top" wrapText="1"/>
    </xf>
    <xf numFmtId="0" fontId="38" fillId="15" borderId="22" xfId="0" applyFont="1" applyFill="1" applyBorder="1" applyAlignment="1">
      <alignment horizontal="left" vertical="top" wrapText="1"/>
    </xf>
    <xf numFmtId="0" fontId="38" fillId="15" borderId="21" xfId="0" applyFont="1" applyFill="1" applyBorder="1" applyAlignment="1">
      <alignment horizontal="left" vertical="top" wrapText="1"/>
    </xf>
    <xf numFmtId="0" fontId="30" fillId="0" borderId="0" xfId="0" quotePrefix="1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/>
    <xf numFmtId="6" fontId="3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167" fontId="33" fillId="0" borderId="0" xfId="3" applyNumberFormat="1" applyAlignment="1">
      <alignment horizontal="left" wrapText="1"/>
    </xf>
    <xf numFmtId="167" fontId="33" fillId="0" borderId="2" xfId="3" applyNumberFormat="1" applyBorder="1" applyAlignment="1">
      <alignment horizontal="left" wrapText="1"/>
    </xf>
    <xf numFmtId="0" fontId="45" fillId="0" borderId="0" xfId="0" quotePrefix="1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/>
    <xf numFmtId="6" fontId="7" fillId="0" borderId="0" xfId="0" applyNumberFormat="1" applyFont="1" applyAlignment="1">
      <alignment horizontal="left"/>
    </xf>
    <xf numFmtId="6" fontId="7" fillId="0" borderId="2" xfId="0" applyNumberFormat="1" applyFont="1" applyBorder="1" applyAlignment="1">
      <alignment horizontal="left"/>
    </xf>
    <xf numFmtId="0" fontId="12" fillId="4" borderId="0" xfId="0" applyFont="1" applyFill="1" applyAlignment="1">
      <alignment horizontal="left"/>
    </xf>
    <xf numFmtId="0" fontId="12" fillId="4" borderId="2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15" fillId="5" borderId="12" xfId="0" applyFont="1" applyFill="1" applyBorder="1"/>
    <xf numFmtId="0" fontId="12" fillId="12" borderId="4" xfId="0" applyFont="1" applyFill="1" applyBorder="1" applyAlignment="1">
      <alignment horizontal="right"/>
    </xf>
    <xf numFmtId="0" fontId="12" fillId="12" borderId="5" xfId="0" applyFont="1" applyFill="1" applyBorder="1" applyAlignment="1">
      <alignment horizontal="right"/>
    </xf>
    <xf numFmtId="6" fontId="15" fillId="0" borderId="0" xfId="0" applyNumberFormat="1" applyFont="1" applyAlignment="1">
      <alignment horizontal="left"/>
    </xf>
    <xf numFmtId="0" fontId="25" fillId="13" borderId="0" xfId="0" applyFont="1" applyFill="1" applyAlignment="1">
      <alignment horizontal="left"/>
    </xf>
    <xf numFmtId="0" fontId="2" fillId="0" borderId="8" xfId="0" applyFont="1" applyBorder="1" applyAlignment="1">
      <alignment horizontal="center"/>
    </xf>
    <xf numFmtId="0" fontId="45" fillId="0" borderId="0" xfId="0" applyFont="1" applyAlignment="1">
      <alignment horizontal="center"/>
    </xf>
    <xf numFmtId="44" fontId="2" fillId="0" borderId="0" xfId="1" applyFont="1" applyAlignment="1">
      <alignment horizontal="right"/>
    </xf>
    <xf numFmtId="0" fontId="30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CC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2946400</xdr:colOff>
          <xdr:row>17</xdr:row>
          <xdr:rowOff>69850</xdr:rowOff>
        </xdr:from>
        <xdr:to>
          <xdr:col>1</xdr:col>
          <xdr:colOff>774700</xdr:colOff>
          <xdr:row>18</xdr:row>
          <xdr:rowOff>317500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Research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18</xdr:row>
          <xdr:rowOff>19050</xdr:rowOff>
        </xdr:from>
        <xdr:to>
          <xdr:col>1</xdr:col>
          <xdr:colOff>1543050</xdr:colOff>
          <xdr:row>18</xdr:row>
          <xdr:rowOff>241300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Curriculum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1422400</xdr:colOff>
          <xdr:row>18</xdr:row>
          <xdr:rowOff>19050</xdr:rowOff>
        </xdr:from>
        <xdr:to>
          <xdr:col>1</xdr:col>
          <xdr:colOff>2152650</xdr:colOff>
          <xdr:row>18</xdr:row>
          <xdr:rowOff>228600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2127250</xdr:colOff>
          <xdr:row>18</xdr:row>
          <xdr:rowOff>12700</xdr:rowOff>
        </xdr:from>
        <xdr:to>
          <xdr:col>1</xdr:col>
          <xdr:colOff>3257550</xdr:colOff>
          <xdr:row>18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Fellowship/Scholarship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285750</xdr:rowOff>
        </xdr:from>
        <xdr:to>
          <xdr:col>1</xdr:col>
          <xdr:colOff>831850</xdr:colOff>
          <xdr:row>18</xdr:row>
          <xdr:rowOff>495300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Financial 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18</xdr:row>
          <xdr:rowOff>266700</xdr:rowOff>
        </xdr:from>
        <xdr:to>
          <xdr:col>1</xdr:col>
          <xdr:colOff>1371600</xdr:colOff>
          <xdr:row>18</xdr:row>
          <xdr:rowOff>488950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1422400</xdr:colOff>
          <xdr:row>18</xdr:row>
          <xdr:rowOff>266700</xdr:rowOff>
        </xdr:from>
        <xdr:to>
          <xdr:col>1</xdr:col>
          <xdr:colOff>2552700</xdr:colOff>
          <xdr:row>18</xdr:row>
          <xdr:rowOff>488950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(Specify)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66675</xdr:colOff>
      <xdr:row>0</xdr:row>
      <xdr:rowOff>57150</xdr:rowOff>
    </xdr:from>
    <xdr:to>
      <xdr:col>0</xdr:col>
      <xdr:colOff>1896110</xdr:colOff>
      <xdr:row>2</xdr:row>
      <xdr:rowOff>161925</xdr:rowOff>
    </xdr:to>
    <xdr:pic>
      <xdr:nvPicPr>
        <xdr:cNvPr id="7" name="Picture 6" descr="HPU Logo">
          <a:extLst>
            <a:ext uri="{FF2B5EF4-FFF2-40B4-BE49-F238E27FC236}">
              <a16:creationId xmlns:a16="http://schemas.microsoft.com/office/drawing/2014/main" id="{72861FAA-9675-F4CB-33DB-8E2D59BD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823085" cy="6381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57151</xdr:colOff>
          <xdr:row>49</xdr:row>
          <xdr:rowOff>85725</xdr:rowOff>
        </xdr:from>
        <xdr:to>
          <xdr:col>2</xdr:col>
          <xdr:colOff>4436003</xdr:colOff>
          <xdr:row>49</xdr:row>
          <xdr:rowOff>447675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4E1AC3C6-D38D-283F-0BFE-9B722D451CCB}"/>
                </a:ext>
              </a:extLst>
            </xdr:cNvPr>
            <xdr:cNvGrpSpPr/>
          </xdr:nvGrpSpPr>
          <xdr:grpSpPr>
            <a:xfrm>
              <a:off x="3165765" y="16378959"/>
              <a:ext cx="7989693" cy="228600"/>
              <a:chOff x="2924176" y="21383552"/>
              <a:chExt cx="7798324" cy="361865"/>
            </a:xfrm>
          </xdr:grpSpPr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000-00002F080000}"/>
                  </a:ext>
                </a:extLst>
              </xdr:cNvPr>
              <xdr:cNvSpPr/>
            </xdr:nvSpPr>
            <xdr:spPr bwMode="auto">
              <a:xfrm>
                <a:off x="2924176" y="21393154"/>
                <a:ext cx="1704974" cy="3333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Importation of micro-organisms</a:t>
                </a:r>
              </a:p>
            </xdr:txBody>
          </xdr:sp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000-000030080000}"/>
                  </a:ext>
                </a:extLst>
              </xdr:cNvPr>
              <xdr:cNvSpPr/>
            </xdr:nvSpPr>
            <xdr:spPr bwMode="auto">
              <a:xfrm>
                <a:off x="4561453" y="21393154"/>
                <a:ext cx="1233708" cy="3333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Use of recombinant DNA</a:t>
                </a:r>
              </a:p>
            </xdr:txBody>
          </xdr:sp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000-000031080000}"/>
                  </a:ext>
                </a:extLst>
              </xdr:cNvPr>
              <xdr:cNvSpPr/>
            </xdr:nvSpPr>
            <xdr:spPr bwMode="auto">
              <a:xfrm>
                <a:off x="5974492" y="21393154"/>
                <a:ext cx="631971" cy="3333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Select agents</a:t>
                </a:r>
              </a:p>
            </xdr:txBody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  <a:ext uri="{FF2B5EF4-FFF2-40B4-BE49-F238E27FC236}">
                    <a16:creationId xmlns:a16="http://schemas.microsoft.com/office/drawing/2014/main" id="{00000000-0008-0000-0000-000032080000}"/>
                  </a:ext>
                </a:extLst>
              </xdr:cNvPr>
              <xdr:cNvSpPr/>
            </xdr:nvSpPr>
            <xdr:spPr bwMode="auto">
              <a:xfrm>
                <a:off x="6795855" y="21402677"/>
                <a:ext cx="1162302" cy="3333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Compressed gas diving</a:t>
                </a:r>
              </a:p>
            </xdr:txBody>
          </xdr:sp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000-000033080000}"/>
                  </a:ext>
                </a:extLst>
              </xdr:cNvPr>
              <xdr:cNvSpPr/>
            </xdr:nvSpPr>
            <xdr:spPr bwMode="auto">
              <a:xfrm>
                <a:off x="8061798" y="21412043"/>
                <a:ext cx="998493" cy="3333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Radioactive material</a:t>
                </a:r>
              </a:p>
            </xdr:txBody>
          </xdr:sp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000-000034080000}"/>
                  </a:ext>
                </a:extLst>
              </xdr:cNvPr>
              <xdr:cNvSpPr/>
            </xdr:nvSpPr>
            <xdr:spPr bwMode="auto">
              <a:xfrm>
                <a:off x="9227158" y="21393154"/>
                <a:ext cx="924173" cy="3333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Hazardous material </a:t>
                </a:r>
              </a:p>
            </xdr:txBody>
          </xdr:sp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  <a:ext uri="{FF2B5EF4-FFF2-40B4-BE49-F238E27FC236}">
                    <a16:creationId xmlns:a16="http://schemas.microsoft.com/office/drawing/2014/main" id="{00000000-0008-0000-0000-000035080000}"/>
                  </a:ext>
                </a:extLst>
              </xdr:cNvPr>
              <xdr:cNvSpPr/>
            </xdr:nvSpPr>
            <xdr:spPr bwMode="auto">
              <a:xfrm>
                <a:off x="10321572" y="21383552"/>
                <a:ext cx="400928" cy="333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Other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96018</xdr:colOff>
          <xdr:row>53</xdr:row>
          <xdr:rowOff>1743</xdr:rowOff>
        </xdr:from>
        <xdr:to>
          <xdr:col>2</xdr:col>
          <xdr:colOff>4963463</xdr:colOff>
          <xdr:row>53</xdr:row>
          <xdr:rowOff>468504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4F226D13-DBB1-BBE6-120E-D7307C302FF4}"/>
                </a:ext>
              </a:extLst>
            </xdr:cNvPr>
            <xdr:cNvGrpSpPr/>
          </xdr:nvGrpSpPr>
          <xdr:grpSpPr>
            <a:xfrm>
              <a:off x="3204632" y="17969357"/>
              <a:ext cx="8475111" cy="463586"/>
              <a:chOff x="3017602" y="23650543"/>
              <a:chExt cx="8280848" cy="540444"/>
            </a:xfrm>
          </xdr:grpSpPr>
          <xdr:sp macro="" textlink="">
            <xdr:nvSpPr>
              <xdr:cNvPr id="2120" name="Check Box 72" hidden="1">
                <a:extLst>
                  <a:ext uri="{63B3BB69-23CF-44E3-9099-C40C66FF867C}">
                    <a14:compatExt spid="_x0000_s2120"/>
                  </a:ext>
                  <a:ext uri="{FF2B5EF4-FFF2-40B4-BE49-F238E27FC236}">
                    <a16:creationId xmlns:a16="http://schemas.microsoft.com/office/drawing/2014/main" id="{00000000-0008-0000-0000-000048080000}"/>
                  </a:ext>
                </a:extLst>
              </xdr:cNvPr>
              <xdr:cNvSpPr/>
            </xdr:nvSpPr>
            <xdr:spPr bwMode="auto">
              <a:xfrm>
                <a:off x="9756212" y="23764372"/>
                <a:ext cx="1542238" cy="2571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Hazardous working conditions</a:t>
                </a:r>
              </a:p>
            </xdr:txBody>
          </xdr:sp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000-000044080000}"/>
                  </a:ext>
                </a:extLst>
              </xdr:cNvPr>
              <xdr:cNvSpPr/>
            </xdr:nvSpPr>
            <xdr:spPr bwMode="auto">
              <a:xfrm>
                <a:off x="3019407" y="23660101"/>
                <a:ext cx="2341569" cy="4372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Use of medical professionals with human contact </a:t>
                </a:r>
              </a:p>
            </xdr:txBody>
          </xdr:sp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  <a:ext uri="{FF2B5EF4-FFF2-40B4-BE49-F238E27FC236}">
                    <a16:creationId xmlns:a16="http://schemas.microsoft.com/office/drawing/2014/main" id="{00000000-0008-0000-0000-000045080000}"/>
                  </a:ext>
                </a:extLst>
              </xdr:cNvPr>
              <xdr:cNvSpPr/>
            </xdr:nvSpPr>
            <xdr:spPr bwMode="auto">
              <a:xfrm>
                <a:off x="7207221" y="23660101"/>
                <a:ext cx="663669" cy="4372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Patient Care </a:t>
                </a:r>
              </a:p>
            </xdr:txBody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  <a:ext uri="{FF2B5EF4-FFF2-40B4-BE49-F238E27FC236}">
                    <a16:creationId xmlns:a16="http://schemas.microsoft.com/office/drawing/2014/main" id="{00000000-0008-0000-0000-000046080000}"/>
                  </a:ext>
                </a:extLst>
              </xdr:cNvPr>
              <xdr:cNvSpPr/>
            </xdr:nvSpPr>
            <xdr:spPr bwMode="auto">
              <a:xfrm>
                <a:off x="5481936" y="23650543"/>
                <a:ext cx="1741616" cy="437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Research dealing with pathogens</a:t>
                </a:r>
              </a:p>
            </xdr:txBody>
          </xdr:sp>
          <xdr:sp macro="" textlink="">
            <xdr:nvSpPr>
              <xdr:cNvPr id="2121" name="Check Box 73" hidden="1">
                <a:extLst>
                  <a:ext uri="{63B3BB69-23CF-44E3-9099-C40C66FF867C}">
                    <a14:compatExt spid="_x0000_s2121"/>
                  </a:ext>
                  <a:ext uri="{FF2B5EF4-FFF2-40B4-BE49-F238E27FC236}">
                    <a16:creationId xmlns:a16="http://schemas.microsoft.com/office/drawing/2014/main" id="{00000000-0008-0000-0000-000049080000}"/>
                  </a:ext>
                </a:extLst>
              </xdr:cNvPr>
              <xdr:cNvSpPr/>
            </xdr:nvSpPr>
            <xdr:spPr bwMode="auto">
              <a:xfrm>
                <a:off x="7995744" y="23667595"/>
                <a:ext cx="1777354" cy="4372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Use of watercraft (research vessels)</a:t>
                </a:r>
              </a:p>
            </xdr:txBody>
          </xdr:sp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  <a:ext uri="{FF2B5EF4-FFF2-40B4-BE49-F238E27FC236}">
                    <a16:creationId xmlns:a16="http://schemas.microsoft.com/office/drawing/2014/main" id="{00000000-0008-0000-0000-00004A080000}"/>
                  </a:ext>
                </a:extLst>
              </xdr:cNvPr>
              <xdr:cNvSpPr/>
            </xdr:nvSpPr>
            <xdr:spPr bwMode="auto">
              <a:xfrm>
                <a:off x="3017602" y="23993928"/>
                <a:ext cx="471765" cy="1970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Other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46</xdr:row>
          <xdr:rowOff>31750</xdr:rowOff>
        </xdr:from>
        <xdr:to>
          <xdr:col>1</xdr:col>
          <xdr:colOff>279400</xdr:colOff>
          <xdr:row>47</xdr:row>
          <xdr:rowOff>31750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171450</xdr:rowOff>
        </xdr:from>
        <xdr:to>
          <xdr:col>1</xdr:col>
          <xdr:colOff>266700</xdr:colOff>
          <xdr:row>47</xdr:row>
          <xdr:rowOff>488950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</xdr:row>
          <xdr:rowOff>908050</xdr:rowOff>
        </xdr:from>
        <xdr:to>
          <xdr:col>1</xdr:col>
          <xdr:colOff>285750</xdr:colOff>
          <xdr:row>49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50800</xdr:rowOff>
        </xdr:from>
        <xdr:to>
          <xdr:col>1</xdr:col>
          <xdr:colOff>304800</xdr:colOff>
          <xdr:row>50</xdr:row>
          <xdr:rowOff>361950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51</xdr:row>
          <xdr:rowOff>12700</xdr:rowOff>
        </xdr:from>
        <xdr:to>
          <xdr:col>1</xdr:col>
          <xdr:colOff>304800</xdr:colOff>
          <xdr:row>52</xdr:row>
          <xdr:rowOff>12700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52</xdr:row>
          <xdr:rowOff>95250</xdr:rowOff>
        </xdr:from>
        <xdr:to>
          <xdr:col>1</xdr:col>
          <xdr:colOff>323850</xdr:colOff>
          <xdr:row>53</xdr:row>
          <xdr:rowOff>12700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54</xdr:row>
          <xdr:rowOff>31750</xdr:rowOff>
        </xdr:from>
        <xdr:to>
          <xdr:col>1</xdr:col>
          <xdr:colOff>336550</xdr:colOff>
          <xdr:row>55</xdr:row>
          <xdr:rowOff>31750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59</xdr:row>
          <xdr:rowOff>95250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55</xdr:row>
          <xdr:rowOff>95250</xdr:rowOff>
        </xdr:from>
        <xdr:to>
          <xdr:col>1</xdr:col>
          <xdr:colOff>323850</xdr:colOff>
          <xdr:row>55</xdr:row>
          <xdr:rowOff>412750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60</xdr:row>
          <xdr:rowOff>95250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61</xdr:row>
          <xdr:rowOff>95250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62</xdr:row>
          <xdr:rowOff>95250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63</xdr:row>
          <xdr:rowOff>95250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64</xdr:row>
          <xdr:rowOff>95250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65</xdr:row>
          <xdr:rowOff>95250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66</xdr:row>
          <xdr:rowOff>95250</xdr:rowOff>
        </xdr:from>
        <xdr:to>
          <xdr:col>1</xdr:col>
          <xdr:colOff>279400</xdr:colOff>
          <xdr:row>66</xdr:row>
          <xdr:rowOff>228600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67</xdr:row>
          <xdr:rowOff>95250</xdr:rowOff>
        </xdr:from>
        <xdr:to>
          <xdr:col>1</xdr:col>
          <xdr:colOff>279400</xdr:colOff>
          <xdr:row>67</xdr:row>
          <xdr:rowOff>228600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361950</xdr:rowOff>
        </xdr:from>
        <xdr:to>
          <xdr:col>1</xdr:col>
          <xdr:colOff>508000</xdr:colOff>
          <xdr:row>15</xdr:row>
          <xdr:rowOff>355600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14</xdr:row>
          <xdr:rowOff>361950</xdr:rowOff>
        </xdr:from>
        <xdr:to>
          <xdr:col>1</xdr:col>
          <xdr:colOff>1365250</xdr:colOff>
          <xdr:row>15</xdr:row>
          <xdr:rowOff>342900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323850</xdr:rowOff>
        </xdr:from>
        <xdr:to>
          <xdr:col>1</xdr:col>
          <xdr:colOff>508000</xdr:colOff>
          <xdr:row>8</xdr:row>
          <xdr:rowOff>317500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7</xdr:row>
          <xdr:rowOff>323850</xdr:rowOff>
        </xdr:from>
        <xdr:to>
          <xdr:col>1</xdr:col>
          <xdr:colOff>1365250</xdr:colOff>
          <xdr:row>8</xdr:row>
          <xdr:rowOff>304800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sa.gov/travel?topnav=travel" TargetMode="External"/><Relationship Id="rId1" Type="http://schemas.openxmlformats.org/officeDocument/2006/relationships/hyperlink" Target="https://www.gsa.gov/travel?topnav=trave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sa.gov/travel?topnav=trave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0C50-BA87-4834-8E58-9551DC86BF9C}">
  <sheetPr codeName="Sheet1">
    <pageSetUpPr fitToPage="1"/>
  </sheetPr>
  <dimension ref="A1:D75"/>
  <sheetViews>
    <sheetView zoomScale="110" zoomScaleNormal="110" workbookViewId="0">
      <selection activeCell="B6" sqref="B6"/>
    </sheetView>
  </sheetViews>
  <sheetFormatPr defaultColWidth="9.1796875" defaultRowHeight="15.5" x14ac:dyDescent="0.35"/>
  <cols>
    <col min="1" max="1" width="44.453125" style="321" customWidth="1"/>
    <col min="2" max="2" width="51.7265625" style="322" customWidth="1"/>
    <col min="3" max="3" width="78.54296875" style="322" customWidth="1"/>
    <col min="4" max="4" width="50.7265625" style="322" customWidth="1"/>
    <col min="5" max="16384" width="9.1796875" style="322"/>
  </cols>
  <sheetData>
    <row r="1" spans="1:4" ht="26" x14ac:dyDescent="0.35">
      <c r="B1" s="414" t="s">
        <v>173</v>
      </c>
      <c r="C1" s="414"/>
    </row>
    <row r="2" spans="1:4" x14ac:dyDescent="0.35">
      <c r="B2" s="359" t="s">
        <v>298</v>
      </c>
    </row>
    <row r="4" spans="1:4" ht="20.149999999999999" customHeight="1" x14ac:dyDescent="0.35">
      <c r="A4" s="393" t="s">
        <v>227</v>
      </c>
      <c r="B4" s="393"/>
      <c r="C4" s="393"/>
    </row>
    <row r="5" spans="1:4" ht="25" customHeight="1" x14ac:dyDescent="0.35">
      <c r="A5" s="324" t="s">
        <v>268</v>
      </c>
      <c r="B5" s="380"/>
      <c r="C5" s="381"/>
    </row>
    <row r="6" spans="1:4" ht="25" customHeight="1" x14ac:dyDescent="0.35">
      <c r="A6" s="324" t="s">
        <v>129</v>
      </c>
      <c r="B6" s="325"/>
      <c r="C6" s="325" t="s">
        <v>236</v>
      </c>
    </row>
    <row r="7" spans="1:4" ht="25" customHeight="1" x14ac:dyDescent="0.35">
      <c r="A7" s="324" t="s">
        <v>130</v>
      </c>
      <c r="B7" s="382"/>
      <c r="C7" s="381"/>
    </row>
    <row r="8" spans="1:4" ht="30" customHeight="1" x14ac:dyDescent="0.35">
      <c r="A8" s="324" t="s">
        <v>138</v>
      </c>
      <c r="B8" s="325"/>
      <c r="C8" s="324" t="s">
        <v>237</v>
      </c>
      <c r="D8" s="321"/>
    </row>
    <row r="9" spans="1:4" ht="25.5" customHeight="1" x14ac:dyDescent="0.35">
      <c r="A9" s="324" t="s">
        <v>287</v>
      </c>
      <c r="B9" s="385"/>
      <c r="C9" s="386"/>
      <c r="D9" s="321"/>
    </row>
    <row r="10" spans="1:4" s="360" customFormat="1" ht="19.5" customHeight="1" x14ac:dyDescent="0.35">
      <c r="A10" s="423" t="s">
        <v>272</v>
      </c>
      <c r="B10" s="424"/>
      <c r="C10" s="425"/>
      <c r="D10" s="359"/>
    </row>
    <row r="11" spans="1:4" ht="10" customHeight="1" x14ac:dyDescent="0.35">
      <c r="A11" s="399"/>
      <c r="B11" s="400"/>
      <c r="C11" s="401"/>
    </row>
    <row r="12" spans="1:4" ht="50.25" customHeight="1" x14ac:dyDescent="0.35">
      <c r="A12" s="324" t="s">
        <v>274</v>
      </c>
      <c r="B12" s="380"/>
      <c r="C12" s="381"/>
    </row>
    <row r="13" spans="1:4" ht="25" customHeight="1" x14ac:dyDescent="0.35">
      <c r="A13" s="324" t="s">
        <v>129</v>
      </c>
      <c r="B13" s="325"/>
      <c r="C13" s="325" t="s">
        <v>236</v>
      </c>
    </row>
    <row r="14" spans="1:4" ht="25" customHeight="1" x14ac:dyDescent="0.35">
      <c r="A14" s="324" t="s">
        <v>130</v>
      </c>
      <c r="B14" s="380"/>
      <c r="C14" s="381"/>
    </row>
    <row r="15" spans="1:4" ht="30" customHeight="1" x14ac:dyDescent="0.35">
      <c r="A15" s="324" t="s">
        <v>138</v>
      </c>
      <c r="B15" s="325"/>
      <c r="C15" s="324" t="s">
        <v>237</v>
      </c>
      <c r="D15" s="321"/>
    </row>
    <row r="16" spans="1:4" ht="30" customHeight="1" x14ac:dyDescent="0.35">
      <c r="A16" s="324" t="s">
        <v>287</v>
      </c>
      <c r="B16" s="385"/>
      <c r="C16" s="386"/>
      <c r="D16" s="321"/>
    </row>
    <row r="17" spans="1:4" s="360" customFormat="1" ht="18" customHeight="1" x14ac:dyDescent="0.35">
      <c r="A17" s="423" t="s">
        <v>272</v>
      </c>
      <c r="B17" s="424"/>
      <c r="C17" s="425"/>
      <c r="D17" s="359"/>
    </row>
    <row r="18" spans="1:4" ht="10" customHeight="1" x14ac:dyDescent="0.35">
      <c r="A18" s="399"/>
      <c r="B18" s="400"/>
      <c r="C18" s="401"/>
    </row>
    <row r="19" spans="1:4" ht="40" customHeight="1" x14ac:dyDescent="0.35">
      <c r="A19" s="324" t="s">
        <v>232</v>
      </c>
      <c r="B19" s="325"/>
      <c r="C19" s="325" t="s">
        <v>236</v>
      </c>
      <c r="D19" s="330"/>
    </row>
    <row r="20" spans="1:4" ht="25" customHeight="1" x14ac:dyDescent="0.35">
      <c r="A20" s="324" t="s">
        <v>151</v>
      </c>
      <c r="B20" s="380"/>
      <c r="C20" s="381"/>
      <c r="D20"/>
    </row>
    <row r="21" spans="1:4" ht="25" customHeight="1" x14ac:dyDescent="0.35">
      <c r="A21" s="324" t="s">
        <v>164</v>
      </c>
      <c r="B21" s="380"/>
      <c r="C21" s="381"/>
    </row>
    <row r="22" spans="1:4" ht="10" customHeight="1" x14ac:dyDescent="0.35">
      <c r="A22" s="396"/>
      <c r="B22" s="397"/>
      <c r="C22" s="398"/>
    </row>
    <row r="23" spans="1:4" ht="25" customHeight="1" x14ac:dyDescent="0.35">
      <c r="A23" s="324" t="s">
        <v>149</v>
      </c>
      <c r="B23" s="380"/>
      <c r="C23" s="381"/>
    </row>
    <row r="24" spans="1:4" ht="40.5" customHeight="1" x14ac:dyDescent="0.35">
      <c r="A24" s="324" t="s">
        <v>174</v>
      </c>
      <c r="B24" s="325" t="s">
        <v>176</v>
      </c>
      <c r="C24" s="324" t="s">
        <v>252</v>
      </c>
      <c r="D24"/>
    </row>
    <row r="25" spans="1:4" ht="32.25" customHeight="1" x14ac:dyDescent="0.35">
      <c r="A25" s="324" t="s">
        <v>181</v>
      </c>
      <c r="B25" s="324"/>
      <c r="C25" s="325" t="s">
        <v>236</v>
      </c>
    </row>
    <row r="26" spans="1:4" ht="25" customHeight="1" x14ac:dyDescent="0.35">
      <c r="A26" s="324" t="s">
        <v>253</v>
      </c>
      <c r="B26" s="380"/>
      <c r="C26" s="381"/>
    </row>
    <row r="27" spans="1:4" ht="25" customHeight="1" x14ac:dyDescent="0.35">
      <c r="A27" s="324" t="s">
        <v>148</v>
      </c>
      <c r="B27" s="385" t="s">
        <v>152</v>
      </c>
      <c r="C27" s="386"/>
    </row>
    <row r="28" spans="1:4" ht="25" customHeight="1" x14ac:dyDescent="0.35">
      <c r="A28" s="324" t="s">
        <v>198</v>
      </c>
      <c r="B28" s="325"/>
      <c r="C28" s="325" t="s">
        <v>236</v>
      </c>
    </row>
    <row r="29" spans="1:4" ht="33" customHeight="1" x14ac:dyDescent="0.35">
      <c r="A29" s="324" t="s">
        <v>235</v>
      </c>
      <c r="B29" s="380"/>
      <c r="C29" s="381"/>
    </row>
    <row r="30" spans="1:4" ht="56.25" customHeight="1" x14ac:dyDescent="0.35">
      <c r="A30" s="324" t="s">
        <v>200</v>
      </c>
      <c r="B30" s="325"/>
      <c r="C30" s="324" t="s">
        <v>238</v>
      </c>
    </row>
    <row r="31" spans="1:4" ht="10" customHeight="1" x14ac:dyDescent="0.35">
      <c r="A31" s="399"/>
      <c r="B31" s="400"/>
      <c r="C31" s="401"/>
    </row>
    <row r="32" spans="1:4" ht="30" customHeight="1" x14ac:dyDescent="0.35">
      <c r="A32" s="324" t="s">
        <v>254</v>
      </c>
      <c r="B32" s="336"/>
      <c r="C32" s="337"/>
    </row>
    <row r="33" spans="1:4" ht="30" customHeight="1" x14ac:dyDescent="0.35">
      <c r="A33" s="324" t="s">
        <v>255</v>
      </c>
      <c r="B33" s="383"/>
      <c r="C33" s="384"/>
    </row>
    <row r="34" spans="1:4" ht="30" customHeight="1" x14ac:dyDescent="0.35">
      <c r="A34" s="324" t="s">
        <v>256</v>
      </c>
      <c r="B34" s="380"/>
      <c r="C34" s="381"/>
    </row>
    <row r="35" spans="1:4" ht="30" customHeight="1" x14ac:dyDescent="0.35">
      <c r="A35" s="324" t="s">
        <v>257</v>
      </c>
      <c r="B35" s="338"/>
      <c r="C35" s="339"/>
    </row>
    <row r="36" spans="1:4" ht="30" customHeight="1" x14ac:dyDescent="0.35">
      <c r="A36" s="324" t="s">
        <v>132</v>
      </c>
      <c r="B36" s="380"/>
      <c r="C36" s="381"/>
    </row>
    <row r="37" spans="1:4" ht="30" customHeight="1" x14ac:dyDescent="0.35">
      <c r="A37" s="324" t="s">
        <v>278</v>
      </c>
      <c r="B37" s="380"/>
      <c r="C37" s="381"/>
    </row>
    <row r="38" spans="1:4" ht="30" customHeight="1" x14ac:dyDescent="0.35">
      <c r="A38" s="324" t="s">
        <v>230</v>
      </c>
      <c r="B38" s="380"/>
      <c r="C38" s="381"/>
    </row>
    <row r="39" spans="1:4" ht="30" customHeight="1" x14ac:dyDescent="0.35">
      <c r="A39" s="324" t="s">
        <v>258</v>
      </c>
      <c r="B39" s="380"/>
      <c r="C39" s="381"/>
    </row>
    <row r="40" spans="1:4" ht="30" customHeight="1" x14ac:dyDescent="0.35">
      <c r="A40" s="324" t="s">
        <v>229</v>
      </c>
      <c r="B40" s="382"/>
      <c r="C40" s="381"/>
    </row>
    <row r="41" spans="1:4" ht="10" customHeight="1" x14ac:dyDescent="0.35"/>
    <row r="42" spans="1:4" ht="20.149999999999999" customHeight="1" x14ac:dyDescent="0.35">
      <c r="A42" s="394" t="s">
        <v>228</v>
      </c>
      <c r="B42" s="394"/>
      <c r="C42" s="394"/>
    </row>
    <row r="43" spans="1:4" ht="32.25" customHeight="1" x14ac:dyDescent="0.35">
      <c r="A43" s="417" t="s">
        <v>269</v>
      </c>
      <c r="B43" s="418"/>
      <c r="C43" s="419"/>
    </row>
    <row r="44" spans="1:4" ht="10" customHeight="1" x14ac:dyDescent="0.35"/>
    <row r="45" spans="1:4" ht="20.149999999999999" customHeight="1" x14ac:dyDescent="0.35">
      <c r="A45" s="395" t="s">
        <v>137</v>
      </c>
      <c r="B45" s="395"/>
      <c r="C45" s="395"/>
    </row>
    <row r="46" spans="1:4" ht="18.75" customHeight="1" x14ac:dyDescent="0.35">
      <c r="A46" s="420" t="s">
        <v>280</v>
      </c>
      <c r="B46" s="421"/>
      <c r="C46" s="422"/>
    </row>
    <row r="47" spans="1:4" ht="25" customHeight="1" x14ac:dyDescent="0.35">
      <c r="A47" s="326" t="s">
        <v>244</v>
      </c>
      <c r="B47" s="415"/>
      <c r="C47" s="416"/>
      <c r="D47" s="321"/>
    </row>
    <row r="48" spans="1:4" ht="62.25" customHeight="1" x14ac:dyDescent="0.35">
      <c r="A48" s="326" t="s">
        <v>259</v>
      </c>
      <c r="B48" s="415"/>
      <c r="C48" s="416"/>
      <c r="D48" s="321"/>
    </row>
    <row r="49" spans="1:4" ht="25" customHeight="1" x14ac:dyDescent="0.35">
      <c r="A49" s="326" t="s">
        <v>242</v>
      </c>
      <c r="B49" s="415"/>
      <c r="C49" s="416"/>
    </row>
    <row r="50" spans="1:4" ht="25" customHeight="1" x14ac:dyDescent="0.35">
      <c r="A50" s="326" t="s">
        <v>233</v>
      </c>
      <c r="B50" s="403"/>
      <c r="C50" s="404"/>
    </row>
    <row r="51" spans="1:4" ht="51" customHeight="1" x14ac:dyDescent="0.35">
      <c r="A51" s="326" t="s">
        <v>250</v>
      </c>
      <c r="B51" s="415"/>
      <c r="C51" s="416"/>
      <c r="D51" s="321"/>
    </row>
    <row r="52" spans="1:4" ht="25" customHeight="1" x14ac:dyDescent="0.35">
      <c r="A52" s="326" t="s">
        <v>248</v>
      </c>
      <c r="B52" s="403"/>
      <c r="C52" s="404"/>
      <c r="D52" s="321"/>
    </row>
    <row r="53" spans="1:4" ht="31.5" customHeight="1" x14ac:dyDescent="0.35">
      <c r="A53" s="326" t="s">
        <v>249</v>
      </c>
      <c r="B53" s="403"/>
      <c r="C53" s="404"/>
      <c r="D53" s="321"/>
    </row>
    <row r="54" spans="1:4" ht="38.15" customHeight="1" x14ac:dyDescent="0.35">
      <c r="A54" s="326" t="s">
        <v>234</v>
      </c>
      <c r="B54" s="402"/>
      <c r="C54" s="402"/>
    </row>
    <row r="55" spans="1:4" ht="25" customHeight="1" x14ac:dyDescent="0.35">
      <c r="A55" s="326" t="s">
        <v>243</v>
      </c>
      <c r="B55" s="403"/>
      <c r="C55" s="404"/>
    </row>
    <row r="56" spans="1:4" ht="48" customHeight="1" x14ac:dyDescent="0.35">
      <c r="A56" s="326" t="s">
        <v>271</v>
      </c>
      <c r="B56" s="402" t="s">
        <v>273</v>
      </c>
      <c r="C56" s="402"/>
    </row>
    <row r="58" spans="1:4" ht="20.149999999999999" customHeight="1" x14ac:dyDescent="0.35">
      <c r="A58" s="356" t="s">
        <v>136</v>
      </c>
      <c r="B58" s="357"/>
      <c r="C58" s="357"/>
    </row>
    <row r="59" spans="1:4" ht="31.5" customHeight="1" x14ac:dyDescent="0.35">
      <c r="A59" s="361" t="s">
        <v>281</v>
      </c>
      <c r="B59" s="360"/>
      <c r="C59" s="321"/>
    </row>
    <row r="60" spans="1:4" ht="30" customHeight="1" x14ac:dyDescent="0.35">
      <c r="A60" s="332" t="s">
        <v>245</v>
      </c>
      <c r="B60" s="321"/>
      <c r="C60" s="358"/>
    </row>
    <row r="61" spans="1:4" ht="30" customHeight="1" x14ac:dyDescent="0.35">
      <c r="A61" s="332" t="s">
        <v>276</v>
      </c>
      <c r="B61" s="321"/>
    </row>
    <row r="62" spans="1:4" ht="30" customHeight="1" x14ac:dyDescent="0.35">
      <c r="A62" s="332" t="s">
        <v>260</v>
      </c>
      <c r="B62" s="321"/>
      <c r="C62" s="321"/>
    </row>
    <row r="63" spans="1:4" ht="30" customHeight="1" x14ac:dyDescent="0.35">
      <c r="A63" s="332" t="s">
        <v>261</v>
      </c>
      <c r="B63" s="321"/>
      <c r="C63" s="321"/>
      <c r="D63" s="321"/>
    </row>
    <row r="64" spans="1:4" ht="30" customHeight="1" x14ac:dyDescent="0.35">
      <c r="A64" s="332" t="s">
        <v>246</v>
      </c>
      <c r="B64" s="321"/>
    </row>
    <row r="65" spans="1:4" ht="30" customHeight="1" x14ac:dyDescent="0.35">
      <c r="A65" s="332" t="s">
        <v>247</v>
      </c>
      <c r="B65" s="321"/>
    </row>
    <row r="66" spans="1:4" ht="30" customHeight="1" x14ac:dyDescent="0.35">
      <c r="A66" s="332" t="s">
        <v>270</v>
      </c>
      <c r="B66" s="321"/>
      <c r="C66" s="321"/>
      <c r="D66" s="321"/>
    </row>
    <row r="67" spans="1:4" ht="30" customHeight="1" x14ac:dyDescent="0.35">
      <c r="A67" s="332" t="s">
        <v>277</v>
      </c>
      <c r="B67" s="321"/>
      <c r="C67" s="321"/>
      <c r="D67" s="321"/>
    </row>
    <row r="68" spans="1:4" ht="30" customHeight="1" x14ac:dyDescent="0.35">
      <c r="A68" s="332" t="s">
        <v>275</v>
      </c>
      <c r="B68" s="321"/>
      <c r="C68" s="321"/>
      <c r="D68" s="321"/>
    </row>
    <row r="70" spans="1:4" ht="20.149999999999999" customHeight="1" x14ac:dyDescent="0.35">
      <c r="A70" s="405" t="s">
        <v>239</v>
      </c>
      <c r="B70" s="406"/>
      <c r="C70" s="407"/>
    </row>
    <row r="71" spans="1:4" ht="55" customHeight="1" x14ac:dyDescent="0.35">
      <c r="A71" s="408" t="s">
        <v>135</v>
      </c>
      <c r="B71" s="408"/>
      <c r="C71" s="408"/>
    </row>
    <row r="72" spans="1:4" ht="27.75" customHeight="1" x14ac:dyDescent="0.35">
      <c r="A72" s="411"/>
      <c r="B72" s="412"/>
      <c r="C72" s="413"/>
      <c r="D72" s="321"/>
    </row>
    <row r="73" spans="1:4" ht="29.25" customHeight="1" x14ac:dyDescent="0.35">
      <c r="A73" s="409" t="s">
        <v>240</v>
      </c>
      <c r="B73" s="410"/>
      <c r="C73" s="335" t="s">
        <v>241</v>
      </c>
    </row>
    <row r="74" spans="1:4" x14ac:dyDescent="0.35">
      <c r="A74" s="387"/>
      <c r="B74" s="388"/>
      <c r="C74" s="389"/>
    </row>
    <row r="75" spans="1:4" x14ac:dyDescent="0.35">
      <c r="A75" s="390"/>
      <c r="B75" s="391"/>
      <c r="C75" s="392"/>
    </row>
  </sheetData>
  <mergeCells count="46">
    <mergeCell ref="B1:C1"/>
    <mergeCell ref="B56:C56"/>
    <mergeCell ref="B48:C48"/>
    <mergeCell ref="B55:C55"/>
    <mergeCell ref="A43:C43"/>
    <mergeCell ref="A46:C46"/>
    <mergeCell ref="B51:C51"/>
    <mergeCell ref="B47:C47"/>
    <mergeCell ref="B49:C49"/>
    <mergeCell ref="B52:C52"/>
    <mergeCell ref="B53:C53"/>
    <mergeCell ref="A17:C17"/>
    <mergeCell ref="A10:C10"/>
    <mergeCell ref="B23:C23"/>
    <mergeCell ref="B26:C26"/>
    <mergeCell ref="B5:C5"/>
    <mergeCell ref="B7:C7"/>
    <mergeCell ref="B12:C12"/>
    <mergeCell ref="B14:C14"/>
    <mergeCell ref="B9:C9"/>
    <mergeCell ref="B16:C16"/>
    <mergeCell ref="A74:C75"/>
    <mergeCell ref="A4:C4"/>
    <mergeCell ref="A42:C42"/>
    <mergeCell ref="A45:C45"/>
    <mergeCell ref="A22:C22"/>
    <mergeCell ref="A31:C31"/>
    <mergeCell ref="A11:C11"/>
    <mergeCell ref="A18:C18"/>
    <mergeCell ref="B54:C54"/>
    <mergeCell ref="B50:C50"/>
    <mergeCell ref="B20:C20"/>
    <mergeCell ref="B21:C21"/>
    <mergeCell ref="A70:C70"/>
    <mergeCell ref="A71:C71"/>
    <mergeCell ref="A73:B73"/>
    <mergeCell ref="A72:C72"/>
    <mergeCell ref="B38:C38"/>
    <mergeCell ref="B39:C39"/>
    <mergeCell ref="B40:C40"/>
    <mergeCell ref="B33:C33"/>
    <mergeCell ref="B27:C27"/>
    <mergeCell ref="B29:C29"/>
    <mergeCell ref="B34:C34"/>
    <mergeCell ref="B36:C36"/>
    <mergeCell ref="B37:C37"/>
  </mergeCells>
  <phoneticPr fontId="35" type="noConversion"/>
  <dataValidations xWindow="515" yWindow="590" count="6">
    <dataValidation allowBlank="1" showInputMessage="1" showErrorMessage="1" prompt="Type In" sqref="B5 B14 B7 B12 B23 B34 B29 B38:B40" xr:uid="{C898C168-3C2E-4E49-A68F-1A6E934CC345}"/>
    <dataValidation type="list" allowBlank="1" showInputMessage="1" showErrorMessage="1" prompt="Select Drop-down" sqref="B26" xr:uid="{3BD69C9D-CC4F-4114-9C94-E641AAFA6F89}">
      <formula1>INDIRECT(B25)</formula1>
    </dataValidation>
    <dataValidation type="list" allowBlank="1" showInputMessage="1" showErrorMessage="1" prompt="Select Drop-down" sqref="B25" xr:uid="{A6C4F4D9-A295-4AA9-8476-48FE4F4A5F8B}">
      <formula1>Dept</formula1>
    </dataValidation>
    <dataValidation type="date" allowBlank="1" showInputMessage="1" showErrorMessage="1" prompt="Type in date" sqref="B32:B33" xr:uid="{D73C946F-DA26-4863-A2FF-0112D650BCB3}">
      <formula1>36526</formula1>
      <formula2>55153</formula2>
    </dataValidation>
    <dataValidation allowBlank="1" showInputMessage="1" showErrorMessage="1" prompt=" Type in Due time: HH:MM (AM/PM)" sqref="C35" xr:uid="{1A48CB57-0EA7-4D2D-A01C-FA104679EA8B}"/>
    <dataValidation allowBlank="1" showInputMessage="1" showErrorMessage="1" prompt="Type in Due Date: MM/DD/YY" sqref="B35" xr:uid="{CC07A148-AB84-4471-856C-B93E0D8ACD12}"/>
  </dataValidations>
  <pageMargins left="0.7" right="0.7" top="0.75" bottom="0.75" header="0.3" footer="0.3"/>
  <pageSetup scale="70" fitToHeight="0" orientation="landscape" r:id="rId1"/>
  <headerFooter>
    <oddHeader>&amp;A</oddHeader>
    <oddFooter>&amp;L&amp;D&amp;C&amp;P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0</xdr:col>
                    <xdr:colOff>2946400</xdr:colOff>
                    <xdr:row>17</xdr:row>
                    <xdr:rowOff>69850</xdr:rowOff>
                  </from>
                  <to>
                    <xdr:col>1</xdr:col>
                    <xdr:colOff>774700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</xdr:col>
                    <xdr:colOff>685800</xdr:colOff>
                    <xdr:row>18</xdr:row>
                    <xdr:rowOff>19050</xdr:rowOff>
                  </from>
                  <to>
                    <xdr:col>1</xdr:col>
                    <xdr:colOff>1543050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</xdr:col>
                    <xdr:colOff>1422400</xdr:colOff>
                    <xdr:row>18</xdr:row>
                    <xdr:rowOff>19050</xdr:rowOff>
                  </from>
                  <to>
                    <xdr:col>1</xdr:col>
                    <xdr:colOff>2152650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1</xdr:col>
                    <xdr:colOff>2127250</xdr:colOff>
                    <xdr:row>18</xdr:row>
                    <xdr:rowOff>12700</xdr:rowOff>
                  </from>
                  <to>
                    <xdr:col>1</xdr:col>
                    <xdr:colOff>3257550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285750</xdr:rowOff>
                  </from>
                  <to>
                    <xdr:col>1</xdr:col>
                    <xdr:colOff>831850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1</xdr:col>
                    <xdr:colOff>819150</xdr:colOff>
                    <xdr:row>18</xdr:row>
                    <xdr:rowOff>266700</xdr:rowOff>
                  </from>
                  <to>
                    <xdr:col>1</xdr:col>
                    <xdr:colOff>1371600</xdr:colOff>
                    <xdr:row>18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1</xdr:col>
                    <xdr:colOff>1422400</xdr:colOff>
                    <xdr:row>18</xdr:row>
                    <xdr:rowOff>266700</xdr:rowOff>
                  </from>
                  <to>
                    <xdr:col>1</xdr:col>
                    <xdr:colOff>2552700</xdr:colOff>
                    <xdr:row>18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1" name="Check Box 47">
              <controlPr defaultSize="0" autoFill="0" autoLine="0" autoPict="0">
                <anchor moveWithCells="1">
                  <from>
                    <xdr:col>1</xdr:col>
                    <xdr:colOff>57150</xdr:colOff>
                    <xdr:row>49</xdr:row>
                    <xdr:rowOff>88900</xdr:rowOff>
                  </from>
                  <to>
                    <xdr:col>1</xdr:col>
                    <xdr:colOff>1803400</xdr:colOff>
                    <xdr:row>49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2" name="Check Box 48">
              <controlPr defaultSize="0" autoFill="0" autoLine="0" autoPict="0">
                <anchor moveWithCells="1">
                  <from>
                    <xdr:col>1</xdr:col>
                    <xdr:colOff>1733550</xdr:colOff>
                    <xdr:row>49</xdr:row>
                    <xdr:rowOff>88900</xdr:rowOff>
                  </from>
                  <to>
                    <xdr:col>1</xdr:col>
                    <xdr:colOff>2997200</xdr:colOff>
                    <xdr:row>49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3" name="Check Box 49">
              <controlPr defaultSize="0" autoFill="0" autoLine="0" autoPict="0">
                <anchor moveWithCells="1">
                  <from>
                    <xdr:col>1</xdr:col>
                    <xdr:colOff>3181350</xdr:colOff>
                    <xdr:row>49</xdr:row>
                    <xdr:rowOff>88900</xdr:rowOff>
                  </from>
                  <to>
                    <xdr:col>2</xdr:col>
                    <xdr:colOff>215900</xdr:colOff>
                    <xdr:row>49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4" name="Check Box 50">
              <controlPr defaultSize="0" autoFill="0" autoLine="0" autoPict="0">
                <anchor moveWithCells="1">
                  <from>
                    <xdr:col>2</xdr:col>
                    <xdr:colOff>412750</xdr:colOff>
                    <xdr:row>49</xdr:row>
                    <xdr:rowOff>95250</xdr:rowOff>
                  </from>
                  <to>
                    <xdr:col>2</xdr:col>
                    <xdr:colOff>1606550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5" name="Check Box 51">
              <controlPr defaultSize="0" autoFill="0" autoLine="0" autoPict="0">
                <anchor moveWithCells="1">
                  <from>
                    <xdr:col>2</xdr:col>
                    <xdr:colOff>1708150</xdr:colOff>
                    <xdr:row>49</xdr:row>
                    <xdr:rowOff>101600</xdr:rowOff>
                  </from>
                  <to>
                    <xdr:col>2</xdr:col>
                    <xdr:colOff>2730500</xdr:colOff>
                    <xdr:row>49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6" name="Check Box 52">
              <controlPr defaultSize="0" autoFill="0" autoLine="0" autoPict="0">
                <anchor moveWithCells="1">
                  <from>
                    <xdr:col>2</xdr:col>
                    <xdr:colOff>2901950</xdr:colOff>
                    <xdr:row>49</xdr:row>
                    <xdr:rowOff>88900</xdr:rowOff>
                  </from>
                  <to>
                    <xdr:col>2</xdr:col>
                    <xdr:colOff>3848100</xdr:colOff>
                    <xdr:row>49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7" name="Check Box 53">
              <controlPr defaultSize="0" autoFill="0" autoLine="0" autoPict="0">
                <anchor moveWithCells="1">
                  <from>
                    <xdr:col>2</xdr:col>
                    <xdr:colOff>4025900</xdr:colOff>
                    <xdr:row>49</xdr:row>
                    <xdr:rowOff>82550</xdr:rowOff>
                  </from>
                  <to>
                    <xdr:col>2</xdr:col>
                    <xdr:colOff>4438650</xdr:colOff>
                    <xdr:row>49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8" name="Check Box 68">
              <controlPr defaultSize="0" autoFill="0" autoLine="0" autoPict="0">
                <anchor moveWithCells="1">
                  <from>
                    <xdr:col>1</xdr:col>
                    <xdr:colOff>95250</xdr:colOff>
                    <xdr:row>53</xdr:row>
                    <xdr:rowOff>12700</xdr:rowOff>
                  </from>
                  <to>
                    <xdr:col>1</xdr:col>
                    <xdr:colOff>2495550</xdr:colOff>
                    <xdr:row>53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9" name="Check Box 69">
              <controlPr defaultSize="0" autoFill="0" autoLine="0" autoPict="0">
                <anchor moveWithCells="1">
                  <from>
                    <xdr:col>2</xdr:col>
                    <xdr:colOff>774700</xdr:colOff>
                    <xdr:row>53</xdr:row>
                    <xdr:rowOff>12700</xdr:rowOff>
                  </from>
                  <to>
                    <xdr:col>2</xdr:col>
                    <xdr:colOff>1454150</xdr:colOff>
                    <xdr:row>53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0" name="Check Box 70">
              <controlPr defaultSize="0" autoFill="0" autoLine="0" autoPict="0">
                <anchor moveWithCells="1">
                  <from>
                    <xdr:col>1</xdr:col>
                    <xdr:colOff>2616200</xdr:colOff>
                    <xdr:row>53</xdr:row>
                    <xdr:rowOff>0</xdr:rowOff>
                  </from>
                  <to>
                    <xdr:col>2</xdr:col>
                    <xdr:colOff>787400</xdr:colOff>
                    <xdr:row>53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1" name="Check Box 72">
              <controlPr defaultSize="0" autoFill="0" autoLine="0" autoPict="0">
                <anchor moveWithCells="1">
                  <from>
                    <xdr:col>2</xdr:col>
                    <xdr:colOff>3384550</xdr:colOff>
                    <xdr:row>53</xdr:row>
                    <xdr:rowOff>101600</xdr:rowOff>
                  </from>
                  <to>
                    <xdr:col>2</xdr:col>
                    <xdr:colOff>4959350</xdr:colOff>
                    <xdr:row>53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2" name="Check Box 73">
              <controlPr defaultSize="0" autoFill="0" autoLine="0" autoPict="0">
                <anchor moveWithCells="1">
                  <from>
                    <xdr:col>2</xdr:col>
                    <xdr:colOff>1581150</xdr:colOff>
                    <xdr:row>53</xdr:row>
                    <xdr:rowOff>19050</xdr:rowOff>
                  </from>
                  <to>
                    <xdr:col>2</xdr:col>
                    <xdr:colOff>3397250</xdr:colOff>
                    <xdr:row>53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3" name="Check Box 74">
              <controlPr defaultSize="0" autoFill="0" autoLine="0" autoPict="0">
                <anchor moveWithCells="1">
                  <from>
                    <xdr:col>1</xdr:col>
                    <xdr:colOff>95250</xdr:colOff>
                    <xdr:row>53</xdr:row>
                    <xdr:rowOff>298450</xdr:rowOff>
                  </from>
                  <to>
                    <xdr:col>1</xdr:col>
                    <xdr:colOff>577850</xdr:colOff>
                    <xdr:row>53</xdr:row>
                    <xdr:rowOff>463550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4" name="Check Box 79">
              <controlPr defaultSize="0" autoFill="0" autoLine="0" autoPict="0">
                <anchor moveWithCells="1">
                  <from>
                    <xdr:col>1</xdr:col>
                    <xdr:colOff>50800</xdr:colOff>
                    <xdr:row>46</xdr:row>
                    <xdr:rowOff>31750</xdr:rowOff>
                  </from>
                  <to>
                    <xdr:col>1</xdr:col>
                    <xdr:colOff>279400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25" name="Check Box 108">
              <controlPr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171450</xdr:rowOff>
                  </from>
                  <to>
                    <xdr:col>1</xdr:col>
                    <xdr:colOff>266700</xdr:colOff>
                    <xdr:row>47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26" name="Check Box 109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908050</xdr:rowOff>
                  </from>
                  <to>
                    <xdr:col>1</xdr:col>
                    <xdr:colOff>285750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27" name="Check Box 110">
              <controlPr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50800</xdr:rowOff>
                  </from>
                  <to>
                    <xdr:col>1</xdr:col>
                    <xdr:colOff>304800</xdr:colOff>
                    <xdr:row>50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28" name="Check Box 111">
              <controlPr defaultSize="0" autoFill="0" autoLine="0" autoPict="0">
                <anchor moveWithCells="1">
                  <from>
                    <xdr:col>1</xdr:col>
                    <xdr:colOff>76200</xdr:colOff>
                    <xdr:row>51</xdr:row>
                    <xdr:rowOff>12700</xdr:rowOff>
                  </from>
                  <to>
                    <xdr:col>1</xdr:col>
                    <xdr:colOff>304800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29" name="Check Box 112">
              <controlPr defaultSize="0" autoFill="0" autoLine="0" autoPict="0">
                <anchor moveWithCells="1">
                  <from>
                    <xdr:col>1</xdr:col>
                    <xdr:colOff>95250</xdr:colOff>
                    <xdr:row>52</xdr:row>
                    <xdr:rowOff>95250</xdr:rowOff>
                  </from>
                  <to>
                    <xdr:col>1</xdr:col>
                    <xdr:colOff>323850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30" name="Check Box 122">
              <controlPr defaultSize="0" autoFill="0" autoLine="0" autoPict="0">
                <anchor moveWithCells="1">
                  <from>
                    <xdr:col>1</xdr:col>
                    <xdr:colOff>107950</xdr:colOff>
                    <xdr:row>54</xdr:row>
                    <xdr:rowOff>31750</xdr:rowOff>
                  </from>
                  <to>
                    <xdr:col>1</xdr:col>
                    <xdr:colOff>336550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31" name="Check Box 176">
              <controlPr defaultSize="0" autoFill="0" autoLine="0" autoPict="0">
                <anchor moveWithCells="1">
                  <from>
                    <xdr:col>1</xdr:col>
                    <xdr:colOff>50800</xdr:colOff>
                    <xdr:row>59</xdr:row>
                    <xdr:rowOff>95250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32" name="Check Box 177">
              <controlPr defaultSize="0" autoFill="0" autoLine="0" autoPict="0">
                <anchor moveWithCells="1">
                  <from>
                    <xdr:col>1</xdr:col>
                    <xdr:colOff>95250</xdr:colOff>
                    <xdr:row>55</xdr:row>
                    <xdr:rowOff>95250</xdr:rowOff>
                  </from>
                  <to>
                    <xdr:col>1</xdr:col>
                    <xdr:colOff>323850</xdr:colOff>
                    <xdr:row>55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33" name="Check Box 178">
              <controlPr defaultSize="0" autoFill="0" autoLine="0" autoPict="0">
                <anchor moveWithCells="1">
                  <from>
                    <xdr:col>1</xdr:col>
                    <xdr:colOff>50800</xdr:colOff>
                    <xdr:row>60</xdr:row>
                    <xdr:rowOff>95250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34" name="Check Box 179">
              <controlPr defaultSize="0" autoFill="0" autoLine="0" autoPict="0">
                <anchor moveWithCells="1">
                  <from>
                    <xdr:col>1</xdr:col>
                    <xdr:colOff>50800</xdr:colOff>
                    <xdr:row>61</xdr:row>
                    <xdr:rowOff>95250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35" name="Check Box 180">
              <controlPr defaultSize="0" autoFill="0" autoLine="0" autoPict="0">
                <anchor moveWithCells="1">
                  <from>
                    <xdr:col>1</xdr:col>
                    <xdr:colOff>50800</xdr:colOff>
                    <xdr:row>62</xdr:row>
                    <xdr:rowOff>95250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36" name="Check Box 181">
              <controlPr defaultSize="0" autoFill="0" autoLine="0" autoPict="0">
                <anchor moveWithCells="1">
                  <from>
                    <xdr:col>1</xdr:col>
                    <xdr:colOff>50800</xdr:colOff>
                    <xdr:row>63</xdr:row>
                    <xdr:rowOff>95250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37" name="Check Box 182">
              <controlPr defaultSize="0" autoFill="0" autoLine="0" autoPict="0">
                <anchor moveWithCells="1">
                  <from>
                    <xdr:col>1</xdr:col>
                    <xdr:colOff>50800</xdr:colOff>
                    <xdr:row>64</xdr:row>
                    <xdr:rowOff>95250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38" name="Check Box 183">
              <controlPr defaultSize="0" autoFill="0" autoLine="0" autoPict="0">
                <anchor moveWithCells="1">
                  <from>
                    <xdr:col>1</xdr:col>
                    <xdr:colOff>50800</xdr:colOff>
                    <xdr:row>65</xdr:row>
                    <xdr:rowOff>95250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39" name="Check Box 184">
              <controlPr defaultSize="0" autoFill="0" autoLine="0" autoPict="0">
                <anchor moveWithCells="1">
                  <from>
                    <xdr:col>1</xdr:col>
                    <xdr:colOff>50800</xdr:colOff>
                    <xdr:row>66</xdr:row>
                    <xdr:rowOff>95250</xdr:rowOff>
                  </from>
                  <to>
                    <xdr:col>1</xdr:col>
                    <xdr:colOff>279400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40" name="Check Box 185">
              <controlPr defaultSize="0" autoFill="0" autoLine="0" autoPict="0">
                <anchor moveWithCells="1">
                  <from>
                    <xdr:col>1</xdr:col>
                    <xdr:colOff>50800</xdr:colOff>
                    <xdr:row>67</xdr:row>
                    <xdr:rowOff>95250</xdr:rowOff>
                  </from>
                  <to>
                    <xdr:col>1</xdr:col>
                    <xdr:colOff>279400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41" name="Check Box 188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361950</xdr:rowOff>
                  </from>
                  <to>
                    <xdr:col>1</xdr:col>
                    <xdr:colOff>508000</xdr:colOff>
                    <xdr:row>15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42" name="Check Box 189">
              <controlPr defaultSize="0" autoFill="0" autoLine="0" autoPict="0">
                <anchor moveWithCells="1">
                  <from>
                    <xdr:col>1</xdr:col>
                    <xdr:colOff>571500</xdr:colOff>
                    <xdr:row>14</xdr:row>
                    <xdr:rowOff>361950</xdr:rowOff>
                  </from>
                  <to>
                    <xdr:col>1</xdr:col>
                    <xdr:colOff>1365250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43" name="Check Box 191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323850</xdr:rowOff>
                  </from>
                  <to>
                    <xdr:col>1</xdr:col>
                    <xdr:colOff>508000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44" name="Check Box 192">
              <controlPr defaultSize="0" autoFill="0" autoLine="0" autoPict="0">
                <anchor moveWithCells="1">
                  <from>
                    <xdr:col>1</xdr:col>
                    <xdr:colOff>571500</xdr:colOff>
                    <xdr:row>7</xdr:row>
                    <xdr:rowOff>323850</xdr:rowOff>
                  </from>
                  <to>
                    <xdr:col>1</xdr:col>
                    <xdr:colOff>1365250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15" yWindow="590" count="10">
        <x14:dataValidation type="list" allowBlank="1" showInputMessage="1" showErrorMessage="1" prompt="Select drop-down" xr:uid="{E075D673-757E-4B39-A42F-EE2EA22F04B8}">
          <x14:formula1>
            <xm:f>'Drop-down List'!$E$2:$E$6</xm:f>
          </x14:formula1>
          <xm:sqref>B20</xm:sqref>
        </x14:dataValidation>
        <x14:dataValidation type="list" allowBlank="1" showInputMessage="1" showErrorMessage="1" prompt="Select drop-down" xr:uid="{1E28040A-687A-4848-AEF9-DEF79241686B}">
          <x14:formula1>
            <xm:f>'Drop-down List'!$F$2:$F$9</xm:f>
          </x14:formula1>
          <xm:sqref>B21</xm:sqref>
        </x14:dataValidation>
        <x14:dataValidation type="list" allowBlank="1" showInputMessage="1" showErrorMessage="1" prompt="Select drop-down" xr:uid="{4ED33B3E-23B3-46EF-AF74-425D428BBFFA}">
          <x14:formula1>
            <xm:f>'Drop-down List'!$A$2:$A$8</xm:f>
          </x14:formula1>
          <xm:sqref>B6 B13</xm:sqref>
        </x14:dataValidation>
        <x14:dataValidation type="list" allowBlank="1" showInputMessage="1" showErrorMessage="1" prompt="Select drop-down" xr:uid="{6F115216-D2DA-41C6-8572-920133C32B00}">
          <x14:formula1>
            <xm:f>'Drop-down List'!$B$2:$B$5</xm:f>
          </x14:formula1>
          <xm:sqref>B8 B15</xm:sqref>
        </x14:dataValidation>
        <x14:dataValidation type="list" allowBlank="1" showInputMessage="1" showErrorMessage="1" prompt="Select Drop-down" xr:uid="{02D46E0C-1773-4E27-B2B5-1418CF73C935}">
          <x14:formula1>
            <xm:f>'Drop-down List'!$G$2:$G$7</xm:f>
          </x14:formula1>
          <xm:sqref>B24</xm:sqref>
        </x14:dataValidation>
        <x14:dataValidation type="list" allowBlank="1" showInputMessage="1" showErrorMessage="1" prompt="Select Drop-down" xr:uid="{816309F6-8861-44B0-ADC3-4DAE8D1B4771}">
          <x14:formula1>
            <xm:f>'Drop-down List'!$A$51:$A$57</xm:f>
          </x14:formula1>
          <xm:sqref>B36</xm:sqref>
        </x14:dataValidation>
        <x14:dataValidation type="list" allowBlank="1" showInputMessage="1" showErrorMessage="1" prompt="Select Drop-down" xr:uid="{2A61ED32-C6DA-4C5D-BD5B-19ACC12101DC}">
          <x14:formula1>
            <xm:f>'Drop-down List'!$B$51:$B$55</xm:f>
          </x14:formula1>
          <xm:sqref>B37</xm:sqref>
        </x14:dataValidation>
        <x14:dataValidation type="list" allowBlank="1" showInputMessage="1" showErrorMessage="1" prompt="Select Drop-down" xr:uid="{A54894D5-A8B6-46F3-938C-9405F058D14F}">
          <x14:formula1>
            <xm:f>'Drop-down List'!$A$16:$A$17</xm:f>
          </x14:formula1>
          <xm:sqref>B27</xm:sqref>
        </x14:dataValidation>
        <x14:dataValidation type="list" allowBlank="1" showInputMessage="1" showErrorMessage="1" prompt="Select Drop-down" xr:uid="{15E2453E-E9B3-434E-8E5B-92531FC4776E}">
          <x14:formula1>
            <xm:f>'Drop-down List'!$B$16:$B$17</xm:f>
          </x14:formula1>
          <xm:sqref>B28</xm:sqref>
        </x14:dataValidation>
        <x14:dataValidation type="list" allowBlank="1" showInputMessage="1" showErrorMessage="1" prompt="Select Drop-down" xr:uid="{7F6B2634-6C13-4789-9489-64684115214B}">
          <x14:formula1>
            <xm:f>'Drop-down List'!$D$16:$D$20</xm:f>
          </x14:formula1>
          <xm:sqref>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8E3E-3175-49BC-98E7-1E4E22C15B35}">
  <sheetPr codeName="Sheet5">
    <pageSetUpPr fitToPage="1"/>
  </sheetPr>
  <dimension ref="A1:AG176"/>
  <sheetViews>
    <sheetView tabSelected="1" zoomScale="110" zoomScaleNormal="110" zoomScaleSheetLayoutView="120" zoomScalePageLayoutView="125" workbookViewId="0">
      <selection activeCell="A118" sqref="A118:G118"/>
    </sheetView>
  </sheetViews>
  <sheetFormatPr defaultColWidth="8.7265625" defaultRowHeight="13" x14ac:dyDescent="0.3"/>
  <cols>
    <col min="1" max="1" width="7" style="3" customWidth="1"/>
    <col min="2" max="2" width="29.453125" style="1" customWidth="1"/>
    <col min="3" max="3" width="16.7265625" style="1" customWidth="1"/>
    <col min="4" max="4" width="15.1796875" style="1" customWidth="1"/>
    <col min="5" max="5" width="13.81640625" style="29" customWidth="1"/>
    <col min="6" max="6" width="11.7265625" style="29" customWidth="1"/>
    <col min="7" max="7" width="14.26953125" style="29" customWidth="1"/>
    <col min="8" max="8" width="10.54296875" style="1" customWidth="1"/>
    <col min="9" max="9" width="14.26953125" style="1" customWidth="1"/>
    <col min="10" max="10" width="9.453125" style="1" customWidth="1"/>
    <col min="11" max="11" width="15" style="43" bestFit="1" customWidth="1"/>
    <col min="12" max="12" width="5" style="2" customWidth="1"/>
    <col min="13" max="13" width="8.453125" style="2" bestFit="1" customWidth="1"/>
    <col min="14" max="14" width="5.81640625" style="2" customWidth="1"/>
    <col min="15" max="15" width="6.26953125" style="2" customWidth="1"/>
    <col min="16" max="16" width="15.54296875" style="43" bestFit="1" customWidth="1"/>
    <col min="17" max="17" width="5.453125" style="2" customWidth="1"/>
    <col min="18" max="19" width="8.26953125" style="2" customWidth="1"/>
    <col min="20" max="20" width="5.453125" style="2" customWidth="1"/>
    <col min="21" max="21" width="15.7265625" style="43" customWidth="1"/>
    <col min="22" max="22" width="5.7265625" style="2" customWidth="1"/>
    <col min="23" max="24" width="7.7265625" style="2" customWidth="1"/>
    <col min="25" max="25" width="5.81640625" style="2" customWidth="1"/>
    <col min="26" max="26" width="12.1796875" style="43" bestFit="1" customWidth="1"/>
    <col min="27" max="27" width="5.1796875" style="2" customWidth="1"/>
    <col min="28" max="28" width="10" style="2" customWidth="1"/>
    <col min="29" max="29" width="6.453125" style="2" customWidth="1"/>
    <col min="30" max="30" width="7.81640625" style="2" customWidth="1"/>
    <col min="31" max="31" width="12.1796875" style="43" bestFit="1" customWidth="1"/>
    <col min="32" max="32" width="3.453125" style="2" customWidth="1"/>
    <col min="33" max="33" width="13.26953125" style="43" customWidth="1"/>
    <col min="34" max="253" width="9.1796875" style="1"/>
    <col min="254" max="254" width="7" style="1" customWidth="1"/>
    <col min="255" max="255" width="33.7265625" style="1" customWidth="1"/>
    <col min="256" max="256" width="7.7265625" style="1" customWidth="1"/>
    <col min="257" max="257" width="4.7265625" style="1" customWidth="1"/>
    <col min="258" max="258" width="6.26953125" style="1" customWidth="1"/>
    <col min="259" max="259" width="10.1796875" style="1" customWidth="1"/>
    <col min="260" max="260" width="2.26953125" style="1" customWidth="1"/>
    <col min="261" max="261" width="6.26953125" style="1" customWidth="1"/>
    <col min="262" max="262" width="11.453125" style="1" customWidth="1"/>
    <col min="263" max="263" width="2.7265625" style="1" customWidth="1"/>
    <col min="264" max="264" width="6.26953125" style="1" customWidth="1"/>
    <col min="265" max="265" width="13.26953125" style="1" customWidth="1"/>
    <col min="266" max="266" width="3" style="1" customWidth="1"/>
    <col min="267" max="267" width="6.26953125" style="1" customWidth="1"/>
    <col min="268" max="268" width="11.26953125" style="1" customWidth="1"/>
    <col min="269" max="269" width="3.26953125" style="1" customWidth="1"/>
    <col min="270" max="270" width="6.26953125" style="1" customWidth="1"/>
    <col min="271" max="271" width="11.453125" style="1" customWidth="1"/>
    <col min="272" max="272" width="3.453125" style="1" customWidth="1"/>
    <col min="273" max="273" width="13.26953125" style="1" customWidth="1"/>
    <col min="274" max="509" width="9.1796875" style="1"/>
    <col min="510" max="510" width="7" style="1" customWidth="1"/>
    <col min="511" max="511" width="33.7265625" style="1" customWidth="1"/>
    <col min="512" max="512" width="7.7265625" style="1" customWidth="1"/>
    <col min="513" max="513" width="4.7265625" style="1" customWidth="1"/>
    <col min="514" max="514" width="6.26953125" style="1" customWidth="1"/>
    <col min="515" max="515" width="10.1796875" style="1" customWidth="1"/>
    <col min="516" max="516" width="2.26953125" style="1" customWidth="1"/>
    <col min="517" max="517" width="6.26953125" style="1" customWidth="1"/>
    <col min="518" max="518" width="11.453125" style="1" customWidth="1"/>
    <col min="519" max="519" width="2.7265625" style="1" customWidth="1"/>
    <col min="520" max="520" width="6.26953125" style="1" customWidth="1"/>
    <col min="521" max="521" width="13.26953125" style="1" customWidth="1"/>
    <col min="522" max="522" width="3" style="1" customWidth="1"/>
    <col min="523" max="523" width="6.26953125" style="1" customWidth="1"/>
    <col min="524" max="524" width="11.26953125" style="1" customWidth="1"/>
    <col min="525" max="525" width="3.26953125" style="1" customWidth="1"/>
    <col min="526" max="526" width="6.26953125" style="1" customWidth="1"/>
    <col min="527" max="527" width="11.453125" style="1" customWidth="1"/>
    <col min="528" max="528" width="3.453125" style="1" customWidth="1"/>
    <col min="529" max="529" width="13.26953125" style="1" customWidth="1"/>
    <col min="530" max="765" width="9.1796875" style="1"/>
    <col min="766" max="766" width="7" style="1" customWidth="1"/>
    <col min="767" max="767" width="33.7265625" style="1" customWidth="1"/>
    <col min="768" max="768" width="7.7265625" style="1" customWidth="1"/>
    <col min="769" max="769" width="4.7265625" style="1" customWidth="1"/>
    <col min="770" max="770" width="6.26953125" style="1" customWidth="1"/>
    <col min="771" max="771" width="10.1796875" style="1" customWidth="1"/>
    <col min="772" max="772" width="2.26953125" style="1" customWidth="1"/>
    <col min="773" max="773" width="6.26953125" style="1" customWidth="1"/>
    <col min="774" max="774" width="11.453125" style="1" customWidth="1"/>
    <col min="775" max="775" width="2.7265625" style="1" customWidth="1"/>
    <col min="776" max="776" width="6.26953125" style="1" customWidth="1"/>
    <col min="777" max="777" width="13.26953125" style="1" customWidth="1"/>
    <col min="778" max="778" width="3" style="1" customWidth="1"/>
    <col min="779" max="779" width="6.26953125" style="1" customWidth="1"/>
    <col min="780" max="780" width="11.26953125" style="1" customWidth="1"/>
    <col min="781" max="781" width="3.26953125" style="1" customWidth="1"/>
    <col min="782" max="782" width="6.26953125" style="1" customWidth="1"/>
    <col min="783" max="783" width="11.453125" style="1" customWidth="1"/>
    <col min="784" max="784" width="3.453125" style="1" customWidth="1"/>
    <col min="785" max="785" width="13.26953125" style="1" customWidth="1"/>
    <col min="786" max="1021" width="9.1796875" style="1"/>
    <col min="1022" max="1022" width="7" style="1" customWidth="1"/>
    <col min="1023" max="1023" width="33.7265625" style="1" customWidth="1"/>
    <col min="1024" max="1024" width="7.7265625" style="1" customWidth="1"/>
    <col min="1025" max="1025" width="4.7265625" style="1" customWidth="1"/>
    <col min="1026" max="1026" width="6.26953125" style="1" customWidth="1"/>
    <col min="1027" max="1027" width="10.1796875" style="1" customWidth="1"/>
    <col min="1028" max="1028" width="2.26953125" style="1" customWidth="1"/>
    <col min="1029" max="1029" width="6.26953125" style="1" customWidth="1"/>
    <col min="1030" max="1030" width="11.453125" style="1" customWidth="1"/>
    <col min="1031" max="1031" width="2.7265625" style="1" customWidth="1"/>
    <col min="1032" max="1032" width="6.26953125" style="1" customWidth="1"/>
    <col min="1033" max="1033" width="13.26953125" style="1" customWidth="1"/>
    <col min="1034" max="1034" width="3" style="1" customWidth="1"/>
    <col min="1035" max="1035" width="6.26953125" style="1" customWidth="1"/>
    <col min="1036" max="1036" width="11.26953125" style="1" customWidth="1"/>
    <col min="1037" max="1037" width="3.26953125" style="1" customWidth="1"/>
    <col min="1038" max="1038" width="6.26953125" style="1" customWidth="1"/>
    <col min="1039" max="1039" width="11.453125" style="1" customWidth="1"/>
    <col min="1040" max="1040" width="3.453125" style="1" customWidth="1"/>
    <col min="1041" max="1041" width="13.26953125" style="1" customWidth="1"/>
    <col min="1042" max="1277" width="9.1796875" style="1"/>
    <col min="1278" max="1278" width="7" style="1" customWidth="1"/>
    <col min="1279" max="1279" width="33.7265625" style="1" customWidth="1"/>
    <col min="1280" max="1280" width="7.7265625" style="1" customWidth="1"/>
    <col min="1281" max="1281" width="4.7265625" style="1" customWidth="1"/>
    <col min="1282" max="1282" width="6.26953125" style="1" customWidth="1"/>
    <col min="1283" max="1283" width="10.1796875" style="1" customWidth="1"/>
    <col min="1284" max="1284" width="2.26953125" style="1" customWidth="1"/>
    <col min="1285" max="1285" width="6.26953125" style="1" customWidth="1"/>
    <col min="1286" max="1286" width="11.453125" style="1" customWidth="1"/>
    <col min="1287" max="1287" width="2.7265625" style="1" customWidth="1"/>
    <col min="1288" max="1288" width="6.26953125" style="1" customWidth="1"/>
    <col min="1289" max="1289" width="13.26953125" style="1" customWidth="1"/>
    <col min="1290" max="1290" width="3" style="1" customWidth="1"/>
    <col min="1291" max="1291" width="6.26953125" style="1" customWidth="1"/>
    <col min="1292" max="1292" width="11.26953125" style="1" customWidth="1"/>
    <col min="1293" max="1293" width="3.26953125" style="1" customWidth="1"/>
    <col min="1294" max="1294" width="6.26953125" style="1" customWidth="1"/>
    <col min="1295" max="1295" width="11.453125" style="1" customWidth="1"/>
    <col min="1296" max="1296" width="3.453125" style="1" customWidth="1"/>
    <col min="1297" max="1297" width="13.26953125" style="1" customWidth="1"/>
    <col min="1298" max="1533" width="9.1796875" style="1"/>
    <col min="1534" max="1534" width="7" style="1" customWidth="1"/>
    <col min="1535" max="1535" width="33.7265625" style="1" customWidth="1"/>
    <col min="1536" max="1536" width="7.7265625" style="1" customWidth="1"/>
    <col min="1537" max="1537" width="4.7265625" style="1" customWidth="1"/>
    <col min="1538" max="1538" width="6.26953125" style="1" customWidth="1"/>
    <col min="1539" max="1539" width="10.1796875" style="1" customWidth="1"/>
    <col min="1540" max="1540" width="2.26953125" style="1" customWidth="1"/>
    <col min="1541" max="1541" width="6.26953125" style="1" customWidth="1"/>
    <col min="1542" max="1542" width="11.453125" style="1" customWidth="1"/>
    <col min="1543" max="1543" width="2.7265625" style="1" customWidth="1"/>
    <col min="1544" max="1544" width="6.26953125" style="1" customWidth="1"/>
    <col min="1545" max="1545" width="13.26953125" style="1" customWidth="1"/>
    <col min="1546" max="1546" width="3" style="1" customWidth="1"/>
    <col min="1547" max="1547" width="6.26953125" style="1" customWidth="1"/>
    <col min="1548" max="1548" width="11.26953125" style="1" customWidth="1"/>
    <col min="1549" max="1549" width="3.26953125" style="1" customWidth="1"/>
    <col min="1550" max="1550" width="6.26953125" style="1" customWidth="1"/>
    <col min="1551" max="1551" width="11.453125" style="1" customWidth="1"/>
    <col min="1552" max="1552" width="3.453125" style="1" customWidth="1"/>
    <col min="1553" max="1553" width="13.26953125" style="1" customWidth="1"/>
    <col min="1554" max="1789" width="9.1796875" style="1"/>
    <col min="1790" max="1790" width="7" style="1" customWidth="1"/>
    <col min="1791" max="1791" width="33.7265625" style="1" customWidth="1"/>
    <col min="1792" max="1792" width="7.7265625" style="1" customWidth="1"/>
    <col min="1793" max="1793" width="4.7265625" style="1" customWidth="1"/>
    <col min="1794" max="1794" width="6.26953125" style="1" customWidth="1"/>
    <col min="1795" max="1795" width="10.1796875" style="1" customWidth="1"/>
    <col min="1796" max="1796" width="2.26953125" style="1" customWidth="1"/>
    <col min="1797" max="1797" width="6.26953125" style="1" customWidth="1"/>
    <col min="1798" max="1798" width="11.453125" style="1" customWidth="1"/>
    <col min="1799" max="1799" width="2.7265625" style="1" customWidth="1"/>
    <col min="1800" max="1800" width="6.26953125" style="1" customWidth="1"/>
    <col min="1801" max="1801" width="13.26953125" style="1" customWidth="1"/>
    <col min="1802" max="1802" width="3" style="1" customWidth="1"/>
    <col min="1803" max="1803" width="6.26953125" style="1" customWidth="1"/>
    <col min="1804" max="1804" width="11.26953125" style="1" customWidth="1"/>
    <col min="1805" max="1805" width="3.26953125" style="1" customWidth="1"/>
    <col min="1806" max="1806" width="6.26953125" style="1" customWidth="1"/>
    <col min="1807" max="1807" width="11.453125" style="1" customWidth="1"/>
    <col min="1808" max="1808" width="3.453125" style="1" customWidth="1"/>
    <col min="1809" max="1809" width="13.26953125" style="1" customWidth="1"/>
    <col min="1810" max="2045" width="9.1796875" style="1"/>
    <col min="2046" max="2046" width="7" style="1" customWidth="1"/>
    <col min="2047" max="2047" width="33.7265625" style="1" customWidth="1"/>
    <col min="2048" max="2048" width="7.7265625" style="1" customWidth="1"/>
    <col min="2049" max="2049" width="4.7265625" style="1" customWidth="1"/>
    <col min="2050" max="2050" width="6.26953125" style="1" customWidth="1"/>
    <col min="2051" max="2051" width="10.1796875" style="1" customWidth="1"/>
    <col min="2052" max="2052" width="2.26953125" style="1" customWidth="1"/>
    <col min="2053" max="2053" width="6.26953125" style="1" customWidth="1"/>
    <col min="2054" max="2054" width="11.453125" style="1" customWidth="1"/>
    <col min="2055" max="2055" width="2.7265625" style="1" customWidth="1"/>
    <col min="2056" max="2056" width="6.26953125" style="1" customWidth="1"/>
    <col min="2057" max="2057" width="13.26953125" style="1" customWidth="1"/>
    <col min="2058" max="2058" width="3" style="1" customWidth="1"/>
    <col min="2059" max="2059" width="6.26953125" style="1" customWidth="1"/>
    <col min="2060" max="2060" width="11.26953125" style="1" customWidth="1"/>
    <col min="2061" max="2061" width="3.26953125" style="1" customWidth="1"/>
    <col min="2062" max="2062" width="6.26953125" style="1" customWidth="1"/>
    <col min="2063" max="2063" width="11.453125" style="1" customWidth="1"/>
    <col min="2064" max="2064" width="3.453125" style="1" customWidth="1"/>
    <col min="2065" max="2065" width="13.26953125" style="1" customWidth="1"/>
    <col min="2066" max="2301" width="9.1796875" style="1"/>
    <col min="2302" max="2302" width="7" style="1" customWidth="1"/>
    <col min="2303" max="2303" width="33.7265625" style="1" customWidth="1"/>
    <col min="2304" max="2304" width="7.7265625" style="1" customWidth="1"/>
    <col min="2305" max="2305" width="4.7265625" style="1" customWidth="1"/>
    <col min="2306" max="2306" width="6.26953125" style="1" customWidth="1"/>
    <col min="2307" max="2307" width="10.1796875" style="1" customWidth="1"/>
    <col min="2308" max="2308" width="2.26953125" style="1" customWidth="1"/>
    <col min="2309" max="2309" width="6.26953125" style="1" customWidth="1"/>
    <col min="2310" max="2310" width="11.453125" style="1" customWidth="1"/>
    <col min="2311" max="2311" width="2.7265625" style="1" customWidth="1"/>
    <col min="2312" max="2312" width="6.26953125" style="1" customWidth="1"/>
    <col min="2313" max="2313" width="13.26953125" style="1" customWidth="1"/>
    <col min="2314" max="2314" width="3" style="1" customWidth="1"/>
    <col min="2315" max="2315" width="6.26953125" style="1" customWidth="1"/>
    <col min="2316" max="2316" width="11.26953125" style="1" customWidth="1"/>
    <col min="2317" max="2317" width="3.26953125" style="1" customWidth="1"/>
    <col min="2318" max="2318" width="6.26953125" style="1" customWidth="1"/>
    <col min="2319" max="2319" width="11.453125" style="1" customWidth="1"/>
    <col min="2320" max="2320" width="3.453125" style="1" customWidth="1"/>
    <col min="2321" max="2321" width="13.26953125" style="1" customWidth="1"/>
    <col min="2322" max="2557" width="9.1796875" style="1"/>
    <col min="2558" max="2558" width="7" style="1" customWidth="1"/>
    <col min="2559" max="2559" width="33.7265625" style="1" customWidth="1"/>
    <col min="2560" max="2560" width="7.7265625" style="1" customWidth="1"/>
    <col min="2561" max="2561" width="4.7265625" style="1" customWidth="1"/>
    <col min="2562" max="2562" width="6.26953125" style="1" customWidth="1"/>
    <col min="2563" max="2563" width="10.1796875" style="1" customWidth="1"/>
    <col min="2564" max="2564" width="2.26953125" style="1" customWidth="1"/>
    <col min="2565" max="2565" width="6.26953125" style="1" customWidth="1"/>
    <col min="2566" max="2566" width="11.453125" style="1" customWidth="1"/>
    <col min="2567" max="2567" width="2.7265625" style="1" customWidth="1"/>
    <col min="2568" max="2568" width="6.26953125" style="1" customWidth="1"/>
    <col min="2569" max="2569" width="13.26953125" style="1" customWidth="1"/>
    <col min="2570" max="2570" width="3" style="1" customWidth="1"/>
    <col min="2571" max="2571" width="6.26953125" style="1" customWidth="1"/>
    <col min="2572" max="2572" width="11.26953125" style="1" customWidth="1"/>
    <col min="2573" max="2573" width="3.26953125" style="1" customWidth="1"/>
    <col min="2574" max="2574" width="6.26953125" style="1" customWidth="1"/>
    <col min="2575" max="2575" width="11.453125" style="1" customWidth="1"/>
    <col min="2576" max="2576" width="3.453125" style="1" customWidth="1"/>
    <col min="2577" max="2577" width="13.26953125" style="1" customWidth="1"/>
    <col min="2578" max="2813" width="9.1796875" style="1"/>
    <col min="2814" max="2814" width="7" style="1" customWidth="1"/>
    <col min="2815" max="2815" width="33.7265625" style="1" customWidth="1"/>
    <col min="2816" max="2816" width="7.7265625" style="1" customWidth="1"/>
    <col min="2817" max="2817" width="4.7265625" style="1" customWidth="1"/>
    <col min="2818" max="2818" width="6.26953125" style="1" customWidth="1"/>
    <col min="2819" max="2819" width="10.1796875" style="1" customWidth="1"/>
    <col min="2820" max="2820" width="2.26953125" style="1" customWidth="1"/>
    <col min="2821" max="2821" width="6.26953125" style="1" customWidth="1"/>
    <col min="2822" max="2822" width="11.453125" style="1" customWidth="1"/>
    <col min="2823" max="2823" width="2.7265625" style="1" customWidth="1"/>
    <col min="2824" max="2824" width="6.26953125" style="1" customWidth="1"/>
    <col min="2825" max="2825" width="13.26953125" style="1" customWidth="1"/>
    <col min="2826" max="2826" width="3" style="1" customWidth="1"/>
    <col min="2827" max="2827" width="6.26953125" style="1" customWidth="1"/>
    <col min="2828" max="2828" width="11.26953125" style="1" customWidth="1"/>
    <col min="2829" max="2829" width="3.26953125" style="1" customWidth="1"/>
    <col min="2830" max="2830" width="6.26953125" style="1" customWidth="1"/>
    <col min="2831" max="2831" width="11.453125" style="1" customWidth="1"/>
    <col min="2832" max="2832" width="3.453125" style="1" customWidth="1"/>
    <col min="2833" max="2833" width="13.26953125" style="1" customWidth="1"/>
    <col min="2834" max="3069" width="9.1796875" style="1"/>
    <col min="3070" max="3070" width="7" style="1" customWidth="1"/>
    <col min="3071" max="3071" width="33.7265625" style="1" customWidth="1"/>
    <col min="3072" max="3072" width="7.7265625" style="1" customWidth="1"/>
    <col min="3073" max="3073" width="4.7265625" style="1" customWidth="1"/>
    <col min="3074" max="3074" width="6.26953125" style="1" customWidth="1"/>
    <col min="3075" max="3075" width="10.1796875" style="1" customWidth="1"/>
    <col min="3076" max="3076" width="2.26953125" style="1" customWidth="1"/>
    <col min="3077" max="3077" width="6.26953125" style="1" customWidth="1"/>
    <col min="3078" max="3078" width="11.453125" style="1" customWidth="1"/>
    <col min="3079" max="3079" width="2.7265625" style="1" customWidth="1"/>
    <col min="3080" max="3080" width="6.26953125" style="1" customWidth="1"/>
    <col min="3081" max="3081" width="13.26953125" style="1" customWidth="1"/>
    <col min="3082" max="3082" width="3" style="1" customWidth="1"/>
    <col min="3083" max="3083" width="6.26953125" style="1" customWidth="1"/>
    <col min="3084" max="3084" width="11.26953125" style="1" customWidth="1"/>
    <col min="3085" max="3085" width="3.26953125" style="1" customWidth="1"/>
    <col min="3086" max="3086" width="6.26953125" style="1" customWidth="1"/>
    <col min="3087" max="3087" width="11.453125" style="1" customWidth="1"/>
    <col min="3088" max="3088" width="3.453125" style="1" customWidth="1"/>
    <col min="3089" max="3089" width="13.26953125" style="1" customWidth="1"/>
    <col min="3090" max="3325" width="9.1796875" style="1"/>
    <col min="3326" max="3326" width="7" style="1" customWidth="1"/>
    <col min="3327" max="3327" width="33.7265625" style="1" customWidth="1"/>
    <col min="3328" max="3328" width="7.7265625" style="1" customWidth="1"/>
    <col min="3329" max="3329" width="4.7265625" style="1" customWidth="1"/>
    <col min="3330" max="3330" width="6.26953125" style="1" customWidth="1"/>
    <col min="3331" max="3331" width="10.1796875" style="1" customWidth="1"/>
    <col min="3332" max="3332" width="2.26953125" style="1" customWidth="1"/>
    <col min="3333" max="3333" width="6.26953125" style="1" customWidth="1"/>
    <col min="3334" max="3334" width="11.453125" style="1" customWidth="1"/>
    <col min="3335" max="3335" width="2.7265625" style="1" customWidth="1"/>
    <col min="3336" max="3336" width="6.26953125" style="1" customWidth="1"/>
    <col min="3337" max="3337" width="13.26953125" style="1" customWidth="1"/>
    <col min="3338" max="3338" width="3" style="1" customWidth="1"/>
    <col min="3339" max="3339" width="6.26953125" style="1" customWidth="1"/>
    <col min="3340" max="3340" width="11.26953125" style="1" customWidth="1"/>
    <col min="3341" max="3341" width="3.26953125" style="1" customWidth="1"/>
    <col min="3342" max="3342" width="6.26953125" style="1" customWidth="1"/>
    <col min="3343" max="3343" width="11.453125" style="1" customWidth="1"/>
    <col min="3344" max="3344" width="3.453125" style="1" customWidth="1"/>
    <col min="3345" max="3345" width="13.26953125" style="1" customWidth="1"/>
    <col min="3346" max="3581" width="9.1796875" style="1"/>
    <col min="3582" max="3582" width="7" style="1" customWidth="1"/>
    <col min="3583" max="3583" width="33.7265625" style="1" customWidth="1"/>
    <col min="3584" max="3584" width="7.7265625" style="1" customWidth="1"/>
    <col min="3585" max="3585" width="4.7265625" style="1" customWidth="1"/>
    <col min="3586" max="3586" width="6.26953125" style="1" customWidth="1"/>
    <col min="3587" max="3587" width="10.1796875" style="1" customWidth="1"/>
    <col min="3588" max="3588" width="2.26953125" style="1" customWidth="1"/>
    <col min="3589" max="3589" width="6.26953125" style="1" customWidth="1"/>
    <col min="3590" max="3590" width="11.453125" style="1" customWidth="1"/>
    <col min="3591" max="3591" width="2.7265625" style="1" customWidth="1"/>
    <col min="3592" max="3592" width="6.26953125" style="1" customWidth="1"/>
    <col min="3593" max="3593" width="13.26953125" style="1" customWidth="1"/>
    <col min="3594" max="3594" width="3" style="1" customWidth="1"/>
    <col min="3595" max="3595" width="6.26953125" style="1" customWidth="1"/>
    <col min="3596" max="3596" width="11.26953125" style="1" customWidth="1"/>
    <col min="3597" max="3597" width="3.26953125" style="1" customWidth="1"/>
    <col min="3598" max="3598" width="6.26953125" style="1" customWidth="1"/>
    <col min="3599" max="3599" width="11.453125" style="1" customWidth="1"/>
    <col min="3600" max="3600" width="3.453125" style="1" customWidth="1"/>
    <col min="3601" max="3601" width="13.26953125" style="1" customWidth="1"/>
    <col min="3602" max="3837" width="9.1796875" style="1"/>
    <col min="3838" max="3838" width="7" style="1" customWidth="1"/>
    <col min="3839" max="3839" width="33.7265625" style="1" customWidth="1"/>
    <col min="3840" max="3840" width="7.7265625" style="1" customWidth="1"/>
    <col min="3841" max="3841" width="4.7265625" style="1" customWidth="1"/>
    <col min="3842" max="3842" width="6.26953125" style="1" customWidth="1"/>
    <col min="3843" max="3843" width="10.1796875" style="1" customWidth="1"/>
    <col min="3844" max="3844" width="2.26953125" style="1" customWidth="1"/>
    <col min="3845" max="3845" width="6.26953125" style="1" customWidth="1"/>
    <col min="3846" max="3846" width="11.453125" style="1" customWidth="1"/>
    <col min="3847" max="3847" width="2.7265625" style="1" customWidth="1"/>
    <col min="3848" max="3848" width="6.26953125" style="1" customWidth="1"/>
    <col min="3849" max="3849" width="13.26953125" style="1" customWidth="1"/>
    <col min="3850" max="3850" width="3" style="1" customWidth="1"/>
    <col min="3851" max="3851" width="6.26953125" style="1" customWidth="1"/>
    <col min="3852" max="3852" width="11.26953125" style="1" customWidth="1"/>
    <col min="3853" max="3853" width="3.26953125" style="1" customWidth="1"/>
    <col min="3854" max="3854" width="6.26953125" style="1" customWidth="1"/>
    <col min="3855" max="3855" width="11.453125" style="1" customWidth="1"/>
    <col min="3856" max="3856" width="3.453125" style="1" customWidth="1"/>
    <col min="3857" max="3857" width="13.26953125" style="1" customWidth="1"/>
    <col min="3858" max="4093" width="9.1796875" style="1"/>
    <col min="4094" max="4094" width="7" style="1" customWidth="1"/>
    <col min="4095" max="4095" width="33.7265625" style="1" customWidth="1"/>
    <col min="4096" max="4096" width="7.7265625" style="1" customWidth="1"/>
    <col min="4097" max="4097" width="4.7265625" style="1" customWidth="1"/>
    <col min="4098" max="4098" width="6.26953125" style="1" customWidth="1"/>
    <col min="4099" max="4099" width="10.1796875" style="1" customWidth="1"/>
    <col min="4100" max="4100" width="2.26953125" style="1" customWidth="1"/>
    <col min="4101" max="4101" width="6.26953125" style="1" customWidth="1"/>
    <col min="4102" max="4102" width="11.453125" style="1" customWidth="1"/>
    <col min="4103" max="4103" width="2.7265625" style="1" customWidth="1"/>
    <col min="4104" max="4104" width="6.26953125" style="1" customWidth="1"/>
    <col min="4105" max="4105" width="13.26953125" style="1" customWidth="1"/>
    <col min="4106" max="4106" width="3" style="1" customWidth="1"/>
    <col min="4107" max="4107" width="6.26953125" style="1" customWidth="1"/>
    <col min="4108" max="4108" width="11.26953125" style="1" customWidth="1"/>
    <col min="4109" max="4109" width="3.26953125" style="1" customWidth="1"/>
    <col min="4110" max="4110" width="6.26953125" style="1" customWidth="1"/>
    <col min="4111" max="4111" width="11.453125" style="1" customWidth="1"/>
    <col min="4112" max="4112" width="3.453125" style="1" customWidth="1"/>
    <col min="4113" max="4113" width="13.26953125" style="1" customWidth="1"/>
    <col min="4114" max="4349" width="9.1796875" style="1"/>
    <col min="4350" max="4350" width="7" style="1" customWidth="1"/>
    <col min="4351" max="4351" width="33.7265625" style="1" customWidth="1"/>
    <col min="4352" max="4352" width="7.7265625" style="1" customWidth="1"/>
    <col min="4353" max="4353" width="4.7265625" style="1" customWidth="1"/>
    <col min="4354" max="4354" width="6.26953125" style="1" customWidth="1"/>
    <col min="4355" max="4355" width="10.1796875" style="1" customWidth="1"/>
    <col min="4356" max="4356" width="2.26953125" style="1" customWidth="1"/>
    <col min="4357" max="4357" width="6.26953125" style="1" customWidth="1"/>
    <col min="4358" max="4358" width="11.453125" style="1" customWidth="1"/>
    <col min="4359" max="4359" width="2.7265625" style="1" customWidth="1"/>
    <col min="4360" max="4360" width="6.26953125" style="1" customWidth="1"/>
    <col min="4361" max="4361" width="13.26953125" style="1" customWidth="1"/>
    <col min="4362" max="4362" width="3" style="1" customWidth="1"/>
    <col min="4363" max="4363" width="6.26953125" style="1" customWidth="1"/>
    <col min="4364" max="4364" width="11.26953125" style="1" customWidth="1"/>
    <col min="4365" max="4365" width="3.26953125" style="1" customWidth="1"/>
    <col min="4366" max="4366" width="6.26953125" style="1" customWidth="1"/>
    <col min="4367" max="4367" width="11.453125" style="1" customWidth="1"/>
    <col min="4368" max="4368" width="3.453125" style="1" customWidth="1"/>
    <col min="4369" max="4369" width="13.26953125" style="1" customWidth="1"/>
    <col min="4370" max="4605" width="9.1796875" style="1"/>
    <col min="4606" max="4606" width="7" style="1" customWidth="1"/>
    <col min="4607" max="4607" width="33.7265625" style="1" customWidth="1"/>
    <col min="4608" max="4608" width="7.7265625" style="1" customWidth="1"/>
    <col min="4609" max="4609" width="4.7265625" style="1" customWidth="1"/>
    <col min="4610" max="4610" width="6.26953125" style="1" customWidth="1"/>
    <col min="4611" max="4611" width="10.1796875" style="1" customWidth="1"/>
    <col min="4612" max="4612" width="2.26953125" style="1" customWidth="1"/>
    <col min="4613" max="4613" width="6.26953125" style="1" customWidth="1"/>
    <col min="4614" max="4614" width="11.453125" style="1" customWidth="1"/>
    <col min="4615" max="4615" width="2.7265625" style="1" customWidth="1"/>
    <col min="4616" max="4616" width="6.26953125" style="1" customWidth="1"/>
    <col min="4617" max="4617" width="13.26953125" style="1" customWidth="1"/>
    <col min="4618" max="4618" width="3" style="1" customWidth="1"/>
    <col min="4619" max="4619" width="6.26953125" style="1" customWidth="1"/>
    <col min="4620" max="4620" width="11.26953125" style="1" customWidth="1"/>
    <col min="4621" max="4621" width="3.26953125" style="1" customWidth="1"/>
    <col min="4622" max="4622" width="6.26953125" style="1" customWidth="1"/>
    <col min="4623" max="4623" width="11.453125" style="1" customWidth="1"/>
    <col min="4624" max="4624" width="3.453125" style="1" customWidth="1"/>
    <col min="4625" max="4625" width="13.26953125" style="1" customWidth="1"/>
    <col min="4626" max="4861" width="9.1796875" style="1"/>
    <col min="4862" max="4862" width="7" style="1" customWidth="1"/>
    <col min="4863" max="4863" width="33.7265625" style="1" customWidth="1"/>
    <col min="4864" max="4864" width="7.7265625" style="1" customWidth="1"/>
    <col min="4865" max="4865" width="4.7265625" style="1" customWidth="1"/>
    <col min="4866" max="4866" width="6.26953125" style="1" customWidth="1"/>
    <col min="4867" max="4867" width="10.1796875" style="1" customWidth="1"/>
    <col min="4868" max="4868" width="2.26953125" style="1" customWidth="1"/>
    <col min="4869" max="4869" width="6.26953125" style="1" customWidth="1"/>
    <col min="4870" max="4870" width="11.453125" style="1" customWidth="1"/>
    <col min="4871" max="4871" width="2.7265625" style="1" customWidth="1"/>
    <col min="4872" max="4872" width="6.26953125" style="1" customWidth="1"/>
    <col min="4873" max="4873" width="13.26953125" style="1" customWidth="1"/>
    <col min="4874" max="4874" width="3" style="1" customWidth="1"/>
    <col min="4875" max="4875" width="6.26953125" style="1" customWidth="1"/>
    <col min="4876" max="4876" width="11.26953125" style="1" customWidth="1"/>
    <col min="4877" max="4877" width="3.26953125" style="1" customWidth="1"/>
    <col min="4878" max="4878" width="6.26953125" style="1" customWidth="1"/>
    <col min="4879" max="4879" width="11.453125" style="1" customWidth="1"/>
    <col min="4880" max="4880" width="3.453125" style="1" customWidth="1"/>
    <col min="4881" max="4881" width="13.26953125" style="1" customWidth="1"/>
    <col min="4882" max="5117" width="9.1796875" style="1"/>
    <col min="5118" max="5118" width="7" style="1" customWidth="1"/>
    <col min="5119" max="5119" width="33.7265625" style="1" customWidth="1"/>
    <col min="5120" max="5120" width="7.7265625" style="1" customWidth="1"/>
    <col min="5121" max="5121" width="4.7265625" style="1" customWidth="1"/>
    <col min="5122" max="5122" width="6.26953125" style="1" customWidth="1"/>
    <col min="5123" max="5123" width="10.1796875" style="1" customWidth="1"/>
    <col min="5124" max="5124" width="2.26953125" style="1" customWidth="1"/>
    <col min="5125" max="5125" width="6.26953125" style="1" customWidth="1"/>
    <col min="5126" max="5126" width="11.453125" style="1" customWidth="1"/>
    <col min="5127" max="5127" width="2.7265625" style="1" customWidth="1"/>
    <col min="5128" max="5128" width="6.26953125" style="1" customWidth="1"/>
    <col min="5129" max="5129" width="13.26953125" style="1" customWidth="1"/>
    <col min="5130" max="5130" width="3" style="1" customWidth="1"/>
    <col min="5131" max="5131" width="6.26953125" style="1" customWidth="1"/>
    <col min="5132" max="5132" width="11.26953125" style="1" customWidth="1"/>
    <col min="5133" max="5133" width="3.26953125" style="1" customWidth="1"/>
    <col min="5134" max="5134" width="6.26953125" style="1" customWidth="1"/>
    <col min="5135" max="5135" width="11.453125" style="1" customWidth="1"/>
    <col min="5136" max="5136" width="3.453125" style="1" customWidth="1"/>
    <col min="5137" max="5137" width="13.26953125" style="1" customWidth="1"/>
    <col min="5138" max="5373" width="9.1796875" style="1"/>
    <col min="5374" max="5374" width="7" style="1" customWidth="1"/>
    <col min="5375" max="5375" width="33.7265625" style="1" customWidth="1"/>
    <col min="5376" max="5376" width="7.7265625" style="1" customWidth="1"/>
    <col min="5377" max="5377" width="4.7265625" style="1" customWidth="1"/>
    <col min="5378" max="5378" width="6.26953125" style="1" customWidth="1"/>
    <col min="5379" max="5379" width="10.1796875" style="1" customWidth="1"/>
    <col min="5380" max="5380" width="2.26953125" style="1" customWidth="1"/>
    <col min="5381" max="5381" width="6.26953125" style="1" customWidth="1"/>
    <col min="5382" max="5382" width="11.453125" style="1" customWidth="1"/>
    <col min="5383" max="5383" width="2.7265625" style="1" customWidth="1"/>
    <col min="5384" max="5384" width="6.26953125" style="1" customWidth="1"/>
    <col min="5385" max="5385" width="13.26953125" style="1" customWidth="1"/>
    <col min="5386" max="5386" width="3" style="1" customWidth="1"/>
    <col min="5387" max="5387" width="6.26953125" style="1" customWidth="1"/>
    <col min="5388" max="5388" width="11.26953125" style="1" customWidth="1"/>
    <col min="5389" max="5389" width="3.26953125" style="1" customWidth="1"/>
    <col min="5390" max="5390" width="6.26953125" style="1" customWidth="1"/>
    <col min="5391" max="5391" width="11.453125" style="1" customWidth="1"/>
    <col min="5392" max="5392" width="3.453125" style="1" customWidth="1"/>
    <col min="5393" max="5393" width="13.26953125" style="1" customWidth="1"/>
    <col min="5394" max="5629" width="9.1796875" style="1"/>
    <col min="5630" max="5630" width="7" style="1" customWidth="1"/>
    <col min="5631" max="5631" width="33.7265625" style="1" customWidth="1"/>
    <col min="5632" max="5632" width="7.7265625" style="1" customWidth="1"/>
    <col min="5633" max="5633" width="4.7265625" style="1" customWidth="1"/>
    <col min="5634" max="5634" width="6.26953125" style="1" customWidth="1"/>
    <col min="5635" max="5635" width="10.1796875" style="1" customWidth="1"/>
    <col min="5636" max="5636" width="2.26953125" style="1" customWidth="1"/>
    <col min="5637" max="5637" width="6.26953125" style="1" customWidth="1"/>
    <col min="5638" max="5638" width="11.453125" style="1" customWidth="1"/>
    <col min="5639" max="5639" width="2.7265625" style="1" customWidth="1"/>
    <col min="5640" max="5640" width="6.26953125" style="1" customWidth="1"/>
    <col min="5641" max="5641" width="13.26953125" style="1" customWidth="1"/>
    <col min="5642" max="5642" width="3" style="1" customWidth="1"/>
    <col min="5643" max="5643" width="6.26953125" style="1" customWidth="1"/>
    <col min="5644" max="5644" width="11.26953125" style="1" customWidth="1"/>
    <col min="5645" max="5645" width="3.26953125" style="1" customWidth="1"/>
    <col min="5646" max="5646" width="6.26953125" style="1" customWidth="1"/>
    <col min="5647" max="5647" width="11.453125" style="1" customWidth="1"/>
    <col min="5648" max="5648" width="3.453125" style="1" customWidth="1"/>
    <col min="5649" max="5649" width="13.26953125" style="1" customWidth="1"/>
    <col min="5650" max="5885" width="9.1796875" style="1"/>
    <col min="5886" max="5886" width="7" style="1" customWidth="1"/>
    <col min="5887" max="5887" width="33.7265625" style="1" customWidth="1"/>
    <col min="5888" max="5888" width="7.7265625" style="1" customWidth="1"/>
    <col min="5889" max="5889" width="4.7265625" style="1" customWidth="1"/>
    <col min="5890" max="5890" width="6.26953125" style="1" customWidth="1"/>
    <col min="5891" max="5891" width="10.1796875" style="1" customWidth="1"/>
    <col min="5892" max="5892" width="2.26953125" style="1" customWidth="1"/>
    <col min="5893" max="5893" width="6.26953125" style="1" customWidth="1"/>
    <col min="5894" max="5894" width="11.453125" style="1" customWidth="1"/>
    <col min="5895" max="5895" width="2.7265625" style="1" customWidth="1"/>
    <col min="5896" max="5896" width="6.26953125" style="1" customWidth="1"/>
    <col min="5897" max="5897" width="13.26953125" style="1" customWidth="1"/>
    <col min="5898" max="5898" width="3" style="1" customWidth="1"/>
    <col min="5899" max="5899" width="6.26953125" style="1" customWidth="1"/>
    <col min="5900" max="5900" width="11.26953125" style="1" customWidth="1"/>
    <col min="5901" max="5901" width="3.26953125" style="1" customWidth="1"/>
    <col min="5902" max="5902" width="6.26953125" style="1" customWidth="1"/>
    <col min="5903" max="5903" width="11.453125" style="1" customWidth="1"/>
    <col min="5904" max="5904" width="3.453125" style="1" customWidth="1"/>
    <col min="5905" max="5905" width="13.26953125" style="1" customWidth="1"/>
    <col min="5906" max="6141" width="9.1796875" style="1"/>
    <col min="6142" max="6142" width="7" style="1" customWidth="1"/>
    <col min="6143" max="6143" width="33.7265625" style="1" customWidth="1"/>
    <col min="6144" max="6144" width="7.7265625" style="1" customWidth="1"/>
    <col min="6145" max="6145" width="4.7265625" style="1" customWidth="1"/>
    <col min="6146" max="6146" width="6.26953125" style="1" customWidth="1"/>
    <col min="6147" max="6147" width="10.1796875" style="1" customWidth="1"/>
    <col min="6148" max="6148" width="2.26953125" style="1" customWidth="1"/>
    <col min="6149" max="6149" width="6.26953125" style="1" customWidth="1"/>
    <col min="6150" max="6150" width="11.453125" style="1" customWidth="1"/>
    <col min="6151" max="6151" width="2.7265625" style="1" customWidth="1"/>
    <col min="6152" max="6152" width="6.26953125" style="1" customWidth="1"/>
    <col min="6153" max="6153" width="13.26953125" style="1" customWidth="1"/>
    <col min="6154" max="6154" width="3" style="1" customWidth="1"/>
    <col min="6155" max="6155" width="6.26953125" style="1" customWidth="1"/>
    <col min="6156" max="6156" width="11.26953125" style="1" customWidth="1"/>
    <col min="6157" max="6157" width="3.26953125" style="1" customWidth="1"/>
    <col min="6158" max="6158" width="6.26953125" style="1" customWidth="1"/>
    <col min="6159" max="6159" width="11.453125" style="1" customWidth="1"/>
    <col min="6160" max="6160" width="3.453125" style="1" customWidth="1"/>
    <col min="6161" max="6161" width="13.26953125" style="1" customWidth="1"/>
    <col min="6162" max="6397" width="9.1796875" style="1"/>
    <col min="6398" max="6398" width="7" style="1" customWidth="1"/>
    <col min="6399" max="6399" width="33.7265625" style="1" customWidth="1"/>
    <col min="6400" max="6400" width="7.7265625" style="1" customWidth="1"/>
    <col min="6401" max="6401" width="4.7265625" style="1" customWidth="1"/>
    <col min="6402" max="6402" width="6.26953125" style="1" customWidth="1"/>
    <col min="6403" max="6403" width="10.1796875" style="1" customWidth="1"/>
    <col min="6404" max="6404" width="2.26953125" style="1" customWidth="1"/>
    <col min="6405" max="6405" width="6.26953125" style="1" customWidth="1"/>
    <col min="6406" max="6406" width="11.453125" style="1" customWidth="1"/>
    <col min="6407" max="6407" width="2.7265625" style="1" customWidth="1"/>
    <col min="6408" max="6408" width="6.26953125" style="1" customWidth="1"/>
    <col min="6409" max="6409" width="13.26953125" style="1" customWidth="1"/>
    <col min="6410" max="6410" width="3" style="1" customWidth="1"/>
    <col min="6411" max="6411" width="6.26953125" style="1" customWidth="1"/>
    <col min="6412" max="6412" width="11.26953125" style="1" customWidth="1"/>
    <col min="6413" max="6413" width="3.26953125" style="1" customWidth="1"/>
    <col min="6414" max="6414" width="6.26953125" style="1" customWidth="1"/>
    <col min="6415" max="6415" width="11.453125" style="1" customWidth="1"/>
    <col min="6416" max="6416" width="3.453125" style="1" customWidth="1"/>
    <col min="6417" max="6417" width="13.26953125" style="1" customWidth="1"/>
    <col min="6418" max="6653" width="9.1796875" style="1"/>
    <col min="6654" max="6654" width="7" style="1" customWidth="1"/>
    <col min="6655" max="6655" width="33.7265625" style="1" customWidth="1"/>
    <col min="6656" max="6656" width="7.7265625" style="1" customWidth="1"/>
    <col min="6657" max="6657" width="4.7265625" style="1" customWidth="1"/>
    <col min="6658" max="6658" width="6.26953125" style="1" customWidth="1"/>
    <col min="6659" max="6659" width="10.1796875" style="1" customWidth="1"/>
    <col min="6660" max="6660" width="2.26953125" style="1" customWidth="1"/>
    <col min="6661" max="6661" width="6.26953125" style="1" customWidth="1"/>
    <col min="6662" max="6662" width="11.453125" style="1" customWidth="1"/>
    <col min="6663" max="6663" width="2.7265625" style="1" customWidth="1"/>
    <col min="6664" max="6664" width="6.26953125" style="1" customWidth="1"/>
    <col min="6665" max="6665" width="13.26953125" style="1" customWidth="1"/>
    <col min="6666" max="6666" width="3" style="1" customWidth="1"/>
    <col min="6667" max="6667" width="6.26953125" style="1" customWidth="1"/>
    <col min="6668" max="6668" width="11.26953125" style="1" customWidth="1"/>
    <col min="6669" max="6669" width="3.26953125" style="1" customWidth="1"/>
    <col min="6670" max="6670" width="6.26953125" style="1" customWidth="1"/>
    <col min="6671" max="6671" width="11.453125" style="1" customWidth="1"/>
    <col min="6672" max="6672" width="3.453125" style="1" customWidth="1"/>
    <col min="6673" max="6673" width="13.26953125" style="1" customWidth="1"/>
    <col min="6674" max="6909" width="9.1796875" style="1"/>
    <col min="6910" max="6910" width="7" style="1" customWidth="1"/>
    <col min="6911" max="6911" width="33.7265625" style="1" customWidth="1"/>
    <col min="6912" max="6912" width="7.7265625" style="1" customWidth="1"/>
    <col min="6913" max="6913" width="4.7265625" style="1" customWidth="1"/>
    <col min="6914" max="6914" width="6.26953125" style="1" customWidth="1"/>
    <col min="6915" max="6915" width="10.1796875" style="1" customWidth="1"/>
    <col min="6916" max="6916" width="2.26953125" style="1" customWidth="1"/>
    <col min="6917" max="6917" width="6.26953125" style="1" customWidth="1"/>
    <col min="6918" max="6918" width="11.453125" style="1" customWidth="1"/>
    <col min="6919" max="6919" width="2.7265625" style="1" customWidth="1"/>
    <col min="6920" max="6920" width="6.26953125" style="1" customWidth="1"/>
    <col min="6921" max="6921" width="13.26953125" style="1" customWidth="1"/>
    <col min="6922" max="6922" width="3" style="1" customWidth="1"/>
    <col min="6923" max="6923" width="6.26953125" style="1" customWidth="1"/>
    <col min="6924" max="6924" width="11.26953125" style="1" customWidth="1"/>
    <col min="6925" max="6925" width="3.26953125" style="1" customWidth="1"/>
    <col min="6926" max="6926" width="6.26953125" style="1" customWidth="1"/>
    <col min="6927" max="6927" width="11.453125" style="1" customWidth="1"/>
    <col min="6928" max="6928" width="3.453125" style="1" customWidth="1"/>
    <col min="6929" max="6929" width="13.26953125" style="1" customWidth="1"/>
    <col min="6930" max="7165" width="9.1796875" style="1"/>
    <col min="7166" max="7166" width="7" style="1" customWidth="1"/>
    <col min="7167" max="7167" width="33.7265625" style="1" customWidth="1"/>
    <col min="7168" max="7168" width="7.7265625" style="1" customWidth="1"/>
    <col min="7169" max="7169" width="4.7265625" style="1" customWidth="1"/>
    <col min="7170" max="7170" width="6.26953125" style="1" customWidth="1"/>
    <col min="7171" max="7171" width="10.1796875" style="1" customWidth="1"/>
    <col min="7172" max="7172" width="2.26953125" style="1" customWidth="1"/>
    <col min="7173" max="7173" width="6.26953125" style="1" customWidth="1"/>
    <col min="7174" max="7174" width="11.453125" style="1" customWidth="1"/>
    <col min="7175" max="7175" width="2.7265625" style="1" customWidth="1"/>
    <col min="7176" max="7176" width="6.26953125" style="1" customWidth="1"/>
    <col min="7177" max="7177" width="13.26953125" style="1" customWidth="1"/>
    <col min="7178" max="7178" width="3" style="1" customWidth="1"/>
    <col min="7179" max="7179" width="6.26953125" style="1" customWidth="1"/>
    <col min="7180" max="7180" width="11.26953125" style="1" customWidth="1"/>
    <col min="7181" max="7181" width="3.26953125" style="1" customWidth="1"/>
    <col min="7182" max="7182" width="6.26953125" style="1" customWidth="1"/>
    <col min="7183" max="7183" width="11.453125" style="1" customWidth="1"/>
    <col min="7184" max="7184" width="3.453125" style="1" customWidth="1"/>
    <col min="7185" max="7185" width="13.26953125" style="1" customWidth="1"/>
    <col min="7186" max="7421" width="9.1796875" style="1"/>
    <col min="7422" max="7422" width="7" style="1" customWidth="1"/>
    <col min="7423" max="7423" width="33.7265625" style="1" customWidth="1"/>
    <col min="7424" max="7424" width="7.7265625" style="1" customWidth="1"/>
    <col min="7425" max="7425" width="4.7265625" style="1" customWidth="1"/>
    <col min="7426" max="7426" width="6.26953125" style="1" customWidth="1"/>
    <col min="7427" max="7427" width="10.1796875" style="1" customWidth="1"/>
    <col min="7428" max="7428" width="2.26953125" style="1" customWidth="1"/>
    <col min="7429" max="7429" width="6.26953125" style="1" customWidth="1"/>
    <col min="7430" max="7430" width="11.453125" style="1" customWidth="1"/>
    <col min="7431" max="7431" width="2.7265625" style="1" customWidth="1"/>
    <col min="7432" max="7432" width="6.26953125" style="1" customWidth="1"/>
    <col min="7433" max="7433" width="13.26953125" style="1" customWidth="1"/>
    <col min="7434" max="7434" width="3" style="1" customWidth="1"/>
    <col min="7435" max="7435" width="6.26953125" style="1" customWidth="1"/>
    <col min="7436" max="7436" width="11.26953125" style="1" customWidth="1"/>
    <col min="7437" max="7437" width="3.26953125" style="1" customWidth="1"/>
    <col min="7438" max="7438" width="6.26953125" style="1" customWidth="1"/>
    <col min="7439" max="7439" width="11.453125" style="1" customWidth="1"/>
    <col min="7440" max="7440" width="3.453125" style="1" customWidth="1"/>
    <col min="7441" max="7441" width="13.26953125" style="1" customWidth="1"/>
    <col min="7442" max="7677" width="9.1796875" style="1"/>
    <col min="7678" max="7678" width="7" style="1" customWidth="1"/>
    <col min="7679" max="7679" width="33.7265625" style="1" customWidth="1"/>
    <col min="7680" max="7680" width="7.7265625" style="1" customWidth="1"/>
    <col min="7681" max="7681" width="4.7265625" style="1" customWidth="1"/>
    <col min="7682" max="7682" width="6.26953125" style="1" customWidth="1"/>
    <col min="7683" max="7683" width="10.1796875" style="1" customWidth="1"/>
    <col min="7684" max="7684" width="2.26953125" style="1" customWidth="1"/>
    <col min="7685" max="7685" width="6.26953125" style="1" customWidth="1"/>
    <col min="7686" max="7686" width="11.453125" style="1" customWidth="1"/>
    <col min="7687" max="7687" width="2.7265625" style="1" customWidth="1"/>
    <col min="7688" max="7688" width="6.26953125" style="1" customWidth="1"/>
    <col min="7689" max="7689" width="13.26953125" style="1" customWidth="1"/>
    <col min="7690" max="7690" width="3" style="1" customWidth="1"/>
    <col min="7691" max="7691" width="6.26953125" style="1" customWidth="1"/>
    <col min="7692" max="7692" width="11.26953125" style="1" customWidth="1"/>
    <col min="7693" max="7693" width="3.26953125" style="1" customWidth="1"/>
    <col min="7694" max="7694" width="6.26953125" style="1" customWidth="1"/>
    <col min="7695" max="7695" width="11.453125" style="1" customWidth="1"/>
    <col min="7696" max="7696" width="3.453125" style="1" customWidth="1"/>
    <col min="7697" max="7697" width="13.26953125" style="1" customWidth="1"/>
    <col min="7698" max="7933" width="9.1796875" style="1"/>
    <col min="7934" max="7934" width="7" style="1" customWidth="1"/>
    <col min="7935" max="7935" width="33.7265625" style="1" customWidth="1"/>
    <col min="7936" max="7936" width="7.7265625" style="1" customWidth="1"/>
    <col min="7937" max="7937" width="4.7265625" style="1" customWidth="1"/>
    <col min="7938" max="7938" width="6.26953125" style="1" customWidth="1"/>
    <col min="7939" max="7939" width="10.1796875" style="1" customWidth="1"/>
    <col min="7940" max="7940" width="2.26953125" style="1" customWidth="1"/>
    <col min="7941" max="7941" width="6.26953125" style="1" customWidth="1"/>
    <col min="7942" max="7942" width="11.453125" style="1" customWidth="1"/>
    <col min="7943" max="7943" width="2.7265625" style="1" customWidth="1"/>
    <col min="7944" max="7944" width="6.26953125" style="1" customWidth="1"/>
    <col min="7945" max="7945" width="13.26953125" style="1" customWidth="1"/>
    <col min="7946" max="7946" width="3" style="1" customWidth="1"/>
    <col min="7947" max="7947" width="6.26953125" style="1" customWidth="1"/>
    <col min="7948" max="7948" width="11.26953125" style="1" customWidth="1"/>
    <col min="7949" max="7949" width="3.26953125" style="1" customWidth="1"/>
    <col min="7950" max="7950" width="6.26953125" style="1" customWidth="1"/>
    <col min="7951" max="7951" width="11.453125" style="1" customWidth="1"/>
    <col min="7952" max="7952" width="3.453125" style="1" customWidth="1"/>
    <col min="7953" max="7953" width="13.26953125" style="1" customWidth="1"/>
    <col min="7954" max="8189" width="9.1796875" style="1"/>
    <col min="8190" max="8190" width="7" style="1" customWidth="1"/>
    <col min="8191" max="8191" width="33.7265625" style="1" customWidth="1"/>
    <col min="8192" max="8192" width="7.7265625" style="1" customWidth="1"/>
    <col min="8193" max="8193" width="4.7265625" style="1" customWidth="1"/>
    <col min="8194" max="8194" width="6.26953125" style="1" customWidth="1"/>
    <col min="8195" max="8195" width="10.1796875" style="1" customWidth="1"/>
    <col min="8196" max="8196" width="2.26953125" style="1" customWidth="1"/>
    <col min="8197" max="8197" width="6.26953125" style="1" customWidth="1"/>
    <col min="8198" max="8198" width="11.453125" style="1" customWidth="1"/>
    <col min="8199" max="8199" width="2.7265625" style="1" customWidth="1"/>
    <col min="8200" max="8200" width="6.26953125" style="1" customWidth="1"/>
    <col min="8201" max="8201" width="13.26953125" style="1" customWidth="1"/>
    <col min="8202" max="8202" width="3" style="1" customWidth="1"/>
    <col min="8203" max="8203" width="6.26953125" style="1" customWidth="1"/>
    <col min="8204" max="8204" width="11.26953125" style="1" customWidth="1"/>
    <col min="8205" max="8205" width="3.26953125" style="1" customWidth="1"/>
    <col min="8206" max="8206" width="6.26953125" style="1" customWidth="1"/>
    <col min="8207" max="8207" width="11.453125" style="1" customWidth="1"/>
    <col min="8208" max="8208" width="3.453125" style="1" customWidth="1"/>
    <col min="8209" max="8209" width="13.26953125" style="1" customWidth="1"/>
    <col min="8210" max="8445" width="9.1796875" style="1"/>
    <col min="8446" max="8446" width="7" style="1" customWidth="1"/>
    <col min="8447" max="8447" width="33.7265625" style="1" customWidth="1"/>
    <col min="8448" max="8448" width="7.7265625" style="1" customWidth="1"/>
    <col min="8449" max="8449" width="4.7265625" style="1" customWidth="1"/>
    <col min="8450" max="8450" width="6.26953125" style="1" customWidth="1"/>
    <col min="8451" max="8451" width="10.1796875" style="1" customWidth="1"/>
    <col min="8452" max="8452" width="2.26953125" style="1" customWidth="1"/>
    <col min="8453" max="8453" width="6.26953125" style="1" customWidth="1"/>
    <col min="8454" max="8454" width="11.453125" style="1" customWidth="1"/>
    <col min="8455" max="8455" width="2.7265625" style="1" customWidth="1"/>
    <col min="8456" max="8456" width="6.26953125" style="1" customWidth="1"/>
    <col min="8457" max="8457" width="13.26953125" style="1" customWidth="1"/>
    <col min="8458" max="8458" width="3" style="1" customWidth="1"/>
    <col min="8459" max="8459" width="6.26953125" style="1" customWidth="1"/>
    <col min="8460" max="8460" width="11.26953125" style="1" customWidth="1"/>
    <col min="8461" max="8461" width="3.26953125" style="1" customWidth="1"/>
    <col min="8462" max="8462" width="6.26953125" style="1" customWidth="1"/>
    <col min="8463" max="8463" width="11.453125" style="1" customWidth="1"/>
    <col min="8464" max="8464" width="3.453125" style="1" customWidth="1"/>
    <col min="8465" max="8465" width="13.26953125" style="1" customWidth="1"/>
    <col min="8466" max="8701" width="9.1796875" style="1"/>
    <col min="8702" max="8702" width="7" style="1" customWidth="1"/>
    <col min="8703" max="8703" width="33.7265625" style="1" customWidth="1"/>
    <col min="8704" max="8704" width="7.7265625" style="1" customWidth="1"/>
    <col min="8705" max="8705" width="4.7265625" style="1" customWidth="1"/>
    <col min="8706" max="8706" width="6.26953125" style="1" customWidth="1"/>
    <col min="8707" max="8707" width="10.1796875" style="1" customWidth="1"/>
    <col min="8708" max="8708" width="2.26953125" style="1" customWidth="1"/>
    <col min="8709" max="8709" width="6.26953125" style="1" customWidth="1"/>
    <col min="8710" max="8710" width="11.453125" style="1" customWidth="1"/>
    <col min="8711" max="8711" width="2.7265625" style="1" customWidth="1"/>
    <col min="8712" max="8712" width="6.26953125" style="1" customWidth="1"/>
    <col min="8713" max="8713" width="13.26953125" style="1" customWidth="1"/>
    <col min="8714" max="8714" width="3" style="1" customWidth="1"/>
    <col min="8715" max="8715" width="6.26953125" style="1" customWidth="1"/>
    <col min="8716" max="8716" width="11.26953125" style="1" customWidth="1"/>
    <col min="8717" max="8717" width="3.26953125" style="1" customWidth="1"/>
    <col min="8718" max="8718" width="6.26953125" style="1" customWidth="1"/>
    <col min="8719" max="8719" width="11.453125" style="1" customWidth="1"/>
    <col min="8720" max="8720" width="3.453125" style="1" customWidth="1"/>
    <col min="8721" max="8721" width="13.26953125" style="1" customWidth="1"/>
    <col min="8722" max="8957" width="9.1796875" style="1"/>
    <col min="8958" max="8958" width="7" style="1" customWidth="1"/>
    <col min="8959" max="8959" width="33.7265625" style="1" customWidth="1"/>
    <col min="8960" max="8960" width="7.7265625" style="1" customWidth="1"/>
    <col min="8961" max="8961" width="4.7265625" style="1" customWidth="1"/>
    <col min="8962" max="8962" width="6.26953125" style="1" customWidth="1"/>
    <col min="8963" max="8963" width="10.1796875" style="1" customWidth="1"/>
    <col min="8964" max="8964" width="2.26953125" style="1" customWidth="1"/>
    <col min="8965" max="8965" width="6.26953125" style="1" customWidth="1"/>
    <col min="8966" max="8966" width="11.453125" style="1" customWidth="1"/>
    <col min="8967" max="8967" width="2.7265625" style="1" customWidth="1"/>
    <col min="8968" max="8968" width="6.26953125" style="1" customWidth="1"/>
    <col min="8969" max="8969" width="13.26953125" style="1" customWidth="1"/>
    <col min="8970" max="8970" width="3" style="1" customWidth="1"/>
    <col min="8971" max="8971" width="6.26953125" style="1" customWidth="1"/>
    <col min="8972" max="8972" width="11.26953125" style="1" customWidth="1"/>
    <col min="8973" max="8973" width="3.26953125" style="1" customWidth="1"/>
    <col min="8974" max="8974" width="6.26953125" style="1" customWidth="1"/>
    <col min="8975" max="8975" width="11.453125" style="1" customWidth="1"/>
    <col min="8976" max="8976" width="3.453125" style="1" customWidth="1"/>
    <col min="8977" max="8977" width="13.26953125" style="1" customWidth="1"/>
    <col min="8978" max="9213" width="9.1796875" style="1"/>
    <col min="9214" max="9214" width="7" style="1" customWidth="1"/>
    <col min="9215" max="9215" width="33.7265625" style="1" customWidth="1"/>
    <col min="9216" max="9216" width="7.7265625" style="1" customWidth="1"/>
    <col min="9217" max="9217" width="4.7265625" style="1" customWidth="1"/>
    <col min="9218" max="9218" width="6.26953125" style="1" customWidth="1"/>
    <col min="9219" max="9219" width="10.1796875" style="1" customWidth="1"/>
    <col min="9220" max="9220" width="2.26953125" style="1" customWidth="1"/>
    <col min="9221" max="9221" width="6.26953125" style="1" customWidth="1"/>
    <col min="9222" max="9222" width="11.453125" style="1" customWidth="1"/>
    <col min="9223" max="9223" width="2.7265625" style="1" customWidth="1"/>
    <col min="9224" max="9224" width="6.26953125" style="1" customWidth="1"/>
    <col min="9225" max="9225" width="13.26953125" style="1" customWidth="1"/>
    <col min="9226" max="9226" width="3" style="1" customWidth="1"/>
    <col min="9227" max="9227" width="6.26953125" style="1" customWidth="1"/>
    <col min="9228" max="9228" width="11.26953125" style="1" customWidth="1"/>
    <col min="9229" max="9229" width="3.26953125" style="1" customWidth="1"/>
    <col min="9230" max="9230" width="6.26953125" style="1" customWidth="1"/>
    <col min="9231" max="9231" width="11.453125" style="1" customWidth="1"/>
    <col min="9232" max="9232" width="3.453125" style="1" customWidth="1"/>
    <col min="9233" max="9233" width="13.26953125" style="1" customWidth="1"/>
    <col min="9234" max="9469" width="9.1796875" style="1"/>
    <col min="9470" max="9470" width="7" style="1" customWidth="1"/>
    <col min="9471" max="9471" width="33.7265625" style="1" customWidth="1"/>
    <col min="9472" max="9472" width="7.7265625" style="1" customWidth="1"/>
    <col min="9473" max="9473" width="4.7265625" style="1" customWidth="1"/>
    <col min="9474" max="9474" width="6.26953125" style="1" customWidth="1"/>
    <col min="9475" max="9475" width="10.1796875" style="1" customWidth="1"/>
    <col min="9476" max="9476" width="2.26953125" style="1" customWidth="1"/>
    <col min="9477" max="9477" width="6.26953125" style="1" customWidth="1"/>
    <col min="9478" max="9478" width="11.453125" style="1" customWidth="1"/>
    <col min="9479" max="9479" width="2.7265625" style="1" customWidth="1"/>
    <col min="9480" max="9480" width="6.26953125" style="1" customWidth="1"/>
    <col min="9481" max="9481" width="13.26953125" style="1" customWidth="1"/>
    <col min="9482" max="9482" width="3" style="1" customWidth="1"/>
    <col min="9483" max="9483" width="6.26953125" style="1" customWidth="1"/>
    <col min="9484" max="9484" width="11.26953125" style="1" customWidth="1"/>
    <col min="9485" max="9485" width="3.26953125" style="1" customWidth="1"/>
    <col min="9486" max="9486" width="6.26953125" style="1" customWidth="1"/>
    <col min="9487" max="9487" width="11.453125" style="1" customWidth="1"/>
    <col min="9488" max="9488" width="3.453125" style="1" customWidth="1"/>
    <col min="9489" max="9489" width="13.26953125" style="1" customWidth="1"/>
    <col min="9490" max="9725" width="9.1796875" style="1"/>
    <col min="9726" max="9726" width="7" style="1" customWidth="1"/>
    <col min="9727" max="9727" width="33.7265625" style="1" customWidth="1"/>
    <col min="9728" max="9728" width="7.7265625" style="1" customWidth="1"/>
    <col min="9729" max="9729" width="4.7265625" style="1" customWidth="1"/>
    <col min="9730" max="9730" width="6.26953125" style="1" customWidth="1"/>
    <col min="9731" max="9731" width="10.1796875" style="1" customWidth="1"/>
    <col min="9732" max="9732" width="2.26953125" style="1" customWidth="1"/>
    <col min="9733" max="9733" width="6.26953125" style="1" customWidth="1"/>
    <col min="9734" max="9734" width="11.453125" style="1" customWidth="1"/>
    <col min="9735" max="9735" width="2.7265625" style="1" customWidth="1"/>
    <col min="9736" max="9736" width="6.26953125" style="1" customWidth="1"/>
    <col min="9737" max="9737" width="13.26953125" style="1" customWidth="1"/>
    <col min="9738" max="9738" width="3" style="1" customWidth="1"/>
    <col min="9739" max="9739" width="6.26953125" style="1" customWidth="1"/>
    <col min="9740" max="9740" width="11.26953125" style="1" customWidth="1"/>
    <col min="9741" max="9741" width="3.26953125" style="1" customWidth="1"/>
    <col min="9742" max="9742" width="6.26953125" style="1" customWidth="1"/>
    <col min="9743" max="9743" width="11.453125" style="1" customWidth="1"/>
    <col min="9744" max="9744" width="3.453125" style="1" customWidth="1"/>
    <col min="9745" max="9745" width="13.26953125" style="1" customWidth="1"/>
    <col min="9746" max="9981" width="9.1796875" style="1"/>
    <col min="9982" max="9982" width="7" style="1" customWidth="1"/>
    <col min="9983" max="9983" width="33.7265625" style="1" customWidth="1"/>
    <col min="9984" max="9984" width="7.7265625" style="1" customWidth="1"/>
    <col min="9985" max="9985" width="4.7265625" style="1" customWidth="1"/>
    <col min="9986" max="9986" width="6.26953125" style="1" customWidth="1"/>
    <col min="9987" max="9987" width="10.1796875" style="1" customWidth="1"/>
    <col min="9988" max="9988" width="2.26953125" style="1" customWidth="1"/>
    <col min="9989" max="9989" width="6.26953125" style="1" customWidth="1"/>
    <col min="9990" max="9990" width="11.453125" style="1" customWidth="1"/>
    <col min="9991" max="9991" width="2.7265625" style="1" customWidth="1"/>
    <col min="9992" max="9992" width="6.26953125" style="1" customWidth="1"/>
    <col min="9993" max="9993" width="13.26953125" style="1" customWidth="1"/>
    <col min="9994" max="9994" width="3" style="1" customWidth="1"/>
    <col min="9995" max="9995" width="6.26953125" style="1" customWidth="1"/>
    <col min="9996" max="9996" width="11.26953125" style="1" customWidth="1"/>
    <col min="9997" max="9997" width="3.26953125" style="1" customWidth="1"/>
    <col min="9998" max="9998" width="6.26953125" style="1" customWidth="1"/>
    <col min="9999" max="9999" width="11.453125" style="1" customWidth="1"/>
    <col min="10000" max="10000" width="3.453125" style="1" customWidth="1"/>
    <col min="10001" max="10001" width="13.26953125" style="1" customWidth="1"/>
    <col min="10002" max="10237" width="9.1796875" style="1"/>
    <col min="10238" max="10238" width="7" style="1" customWidth="1"/>
    <col min="10239" max="10239" width="33.7265625" style="1" customWidth="1"/>
    <col min="10240" max="10240" width="7.7265625" style="1" customWidth="1"/>
    <col min="10241" max="10241" width="4.7265625" style="1" customWidth="1"/>
    <col min="10242" max="10242" width="6.26953125" style="1" customWidth="1"/>
    <col min="10243" max="10243" width="10.1796875" style="1" customWidth="1"/>
    <col min="10244" max="10244" width="2.26953125" style="1" customWidth="1"/>
    <col min="10245" max="10245" width="6.26953125" style="1" customWidth="1"/>
    <col min="10246" max="10246" width="11.453125" style="1" customWidth="1"/>
    <col min="10247" max="10247" width="2.7265625" style="1" customWidth="1"/>
    <col min="10248" max="10248" width="6.26953125" style="1" customWidth="1"/>
    <col min="10249" max="10249" width="13.26953125" style="1" customWidth="1"/>
    <col min="10250" max="10250" width="3" style="1" customWidth="1"/>
    <col min="10251" max="10251" width="6.26953125" style="1" customWidth="1"/>
    <col min="10252" max="10252" width="11.26953125" style="1" customWidth="1"/>
    <col min="10253" max="10253" width="3.26953125" style="1" customWidth="1"/>
    <col min="10254" max="10254" width="6.26953125" style="1" customWidth="1"/>
    <col min="10255" max="10255" width="11.453125" style="1" customWidth="1"/>
    <col min="10256" max="10256" width="3.453125" style="1" customWidth="1"/>
    <col min="10257" max="10257" width="13.26953125" style="1" customWidth="1"/>
    <col min="10258" max="10493" width="9.1796875" style="1"/>
    <col min="10494" max="10494" width="7" style="1" customWidth="1"/>
    <col min="10495" max="10495" width="33.7265625" style="1" customWidth="1"/>
    <col min="10496" max="10496" width="7.7265625" style="1" customWidth="1"/>
    <col min="10497" max="10497" width="4.7265625" style="1" customWidth="1"/>
    <col min="10498" max="10498" width="6.26953125" style="1" customWidth="1"/>
    <col min="10499" max="10499" width="10.1796875" style="1" customWidth="1"/>
    <col min="10500" max="10500" width="2.26953125" style="1" customWidth="1"/>
    <col min="10501" max="10501" width="6.26953125" style="1" customWidth="1"/>
    <col min="10502" max="10502" width="11.453125" style="1" customWidth="1"/>
    <col min="10503" max="10503" width="2.7265625" style="1" customWidth="1"/>
    <col min="10504" max="10504" width="6.26953125" style="1" customWidth="1"/>
    <col min="10505" max="10505" width="13.26953125" style="1" customWidth="1"/>
    <col min="10506" max="10506" width="3" style="1" customWidth="1"/>
    <col min="10507" max="10507" width="6.26953125" style="1" customWidth="1"/>
    <col min="10508" max="10508" width="11.26953125" style="1" customWidth="1"/>
    <col min="10509" max="10509" width="3.26953125" style="1" customWidth="1"/>
    <col min="10510" max="10510" width="6.26953125" style="1" customWidth="1"/>
    <col min="10511" max="10511" width="11.453125" style="1" customWidth="1"/>
    <col min="10512" max="10512" width="3.453125" style="1" customWidth="1"/>
    <col min="10513" max="10513" width="13.26953125" style="1" customWidth="1"/>
    <col min="10514" max="10749" width="9.1796875" style="1"/>
    <col min="10750" max="10750" width="7" style="1" customWidth="1"/>
    <col min="10751" max="10751" width="33.7265625" style="1" customWidth="1"/>
    <col min="10752" max="10752" width="7.7265625" style="1" customWidth="1"/>
    <col min="10753" max="10753" width="4.7265625" style="1" customWidth="1"/>
    <col min="10754" max="10754" width="6.26953125" style="1" customWidth="1"/>
    <col min="10755" max="10755" width="10.1796875" style="1" customWidth="1"/>
    <col min="10756" max="10756" width="2.26953125" style="1" customWidth="1"/>
    <col min="10757" max="10757" width="6.26953125" style="1" customWidth="1"/>
    <col min="10758" max="10758" width="11.453125" style="1" customWidth="1"/>
    <col min="10759" max="10759" width="2.7265625" style="1" customWidth="1"/>
    <col min="10760" max="10760" width="6.26953125" style="1" customWidth="1"/>
    <col min="10761" max="10761" width="13.26953125" style="1" customWidth="1"/>
    <col min="10762" max="10762" width="3" style="1" customWidth="1"/>
    <col min="10763" max="10763" width="6.26953125" style="1" customWidth="1"/>
    <col min="10764" max="10764" width="11.26953125" style="1" customWidth="1"/>
    <col min="10765" max="10765" width="3.26953125" style="1" customWidth="1"/>
    <col min="10766" max="10766" width="6.26953125" style="1" customWidth="1"/>
    <col min="10767" max="10767" width="11.453125" style="1" customWidth="1"/>
    <col min="10768" max="10768" width="3.453125" style="1" customWidth="1"/>
    <col min="10769" max="10769" width="13.26953125" style="1" customWidth="1"/>
    <col min="10770" max="11005" width="9.1796875" style="1"/>
    <col min="11006" max="11006" width="7" style="1" customWidth="1"/>
    <col min="11007" max="11007" width="33.7265625" style="1" customWidth="1"/>
    <col min="11008" max="11008" width="7.7265625" style="1" customWidth="1"/>
    <col min="11009" max="11009" width="4.7265625" style="1" customWidth="1"/>
    <col min="11010" max="11010" width="6.26953125" style="1" customWidth="1"/>
    <col min="11011" max="11011" width="10.1796875" style="1" customWidth="1"/>
    <col min="11012" max="11012" width="2.26953125" style="1" customWidth="1"/>
    <col min="11013" max="11013" width="6.26953125" style="1" customWidth="1"/>
    <col min="11014" max="11014" width="11.453125" style="1" customWidth="1"/>
    <col min="11015" max="11015" width="2.7265625" style="1" customWidth="1"/>
    <col min="11016" max="11016" width="6.26953125" style="1" customWidth="1"/>
    <col min="11017" max="11017" width="13.26953125" style="1" customWidth="1"/>
    <col min="11018" max="11018" width="3" style="1" customWidth="1"/>
    <col min="11019" max="11019" width="6.26953125" style="1" customWidth="1"/>
    <col min="11020" max="11020" width="11.26953125" style="1" customWidth="1"/>
    <col min="11021" max="11021" width="3.26953125" style="1" customWidth="1"/>
    <col min="11022" max="11022" width="6.26953125" style="1" customWidth="1"/>
    <col min="11023" max="11023" width="11.453125" style="1" customWidth="1"/>
    <col min="11024" max="11024" width="3.453125" style="1" customWidth="1"/>
    <col min="11025" max="11025" width="13.26953125" style="1" customWidth="1"/>
    <col min="11026" max="11261" width="9.1796875" style="1"/>
    <col min="11262" max="11262" width="7" style="1" customWidth="1"/>
    <col min="11263" max="11263" width="33.7265625" style="1" customWidth="1"/>
    <col min="11264" max="11264" width="7.7265625" style="1" customWidth="1"/>
    <col min="11265" max="11265" width="4.7265625" style="1" customWidth="1"/>
    <col min="11266" max="11266" width="6.26953125" style="1" customWidth="1"/>
    <col min="11267" max="11267" width="10.1796875" style="1" customWidth="1"/>
    <col min="11268" max="11268" width="2.26953125" style="1" customWidth="1"/>
    <col min="11269" max="11269" width="6.26953125" style="1" customWidth="1"/>
    <col min="11270" max="11270" width="11.453125" style="1" customWidth="1"/>
    <col min="11271" max="11271" width="2.7265625" style="1" customWidth="1"/>
    <col min="11272" max="11272" width="6.26953125" style="1" customWidth="1"/>
    <col min="11273" max="11273" width="13.26953125" style="1" customWidth="1"/>
    <col min="11274" max="11274" width="3" style="1" customWidth="1"/>
    <col min="11275" max="11275" width="6.26953125" style="1" customWidth="1"/>
    <col min="11276" max="11276" width="11.26953125" style="1" customWidth="1"/>
    <col min="11277" max="11277" width="3.26953125" style="1" customWidth="1"/>
    <col min="11278" max="11278" width="6.26953125" style="1" customWidth="1"/>
    <col min="11279" max="11279" width="11.453125" style="1" customWidth="1"/>
    <col min="11280" max="11280" width="3.453125" style="1" customWidth="1"/>
    <col min="11281" max="11281" width="13.26953125" style="1" customWidth="1"/>
    <col min="11282" max="11517" width="9.1796875" style="1"/>
    <col min="11518" max="11518" width="7" style="1" customWidth="1"/>
    <col min="11519" max="11519" width="33.7265625" style="1" customWidth="1"/>
    <col min="11520" max="11520" width="7.7265625" style="1" customWidth="1"/>
    <col min="11521" max="11521" width="4.7265625" style="1" customWidth="1"/>
    <col min="11522" max="11522" width="6.26953125" style="1" customWidth="1"/>
    <col min="11523" max="11523" width="10.1796875" style="1" customWidth="1"/>
    <col min="11524" max="11524" width="2.26953125" style="1" customWidth="1"/>
    <col min="11525" max="11525" width="6.26953125" style="1" customWidth="1"/>
    <col min="11526" max="11526" width="11.453125" style="1" customWidth="1"/>
    <col min="11527" max="11527" width="2.7265625" style="1" customWidth="1"/>
    <col min="11528" max="11528" width="6.26953125" style="1" customWidth="1"/>
    <col min="11529" max="11529" width="13.26953125" style="1" customWidth="1"/>
    <col min="11530" max="11530" width="3" style="1" customWidth="1"/>
    <col min="11531" max="11531" width="6.26953125" style="1" customWidth="1"/>
    <col min="11532" max="11532" width="11.26953125" style="1" customWidth="1"/>
    <col min="11533" max="11533" width="3.26953125" style="1" customWidth="1"/>
    <col min="11534" max="11534" width="6.26953125" style="1" customWidth="1"/>
    <col min="11535" max="11535" width="11.453125" style="1" customWidth="1"/>
    <col min="11536" max="11536" width="3.453125" style="1" customWidth="1"/>
    <col min="11537" max="11537" width="13.26953125" style="1" customWidth="1"/>
    <col min="11538" max="11773" width="9.1796875" style="1"/>
    <col min="11774" max="11774" width="7" style="1" customWidth="1"/>
    <col min="11775" max="11775" width="33.7265625" style="1" customWidth="1"/>
    <col min="11776" max="11776" width="7.7265625" style="1" customWidth="1"/>
    <col min="11777" max="11777" width="4.7265625" style="1" customWidth="1"/>
    <col min="11778" max="11778" width="6.26953125" style="1" customWidth="1"/>
    <col min="11779" max="11779" width="10.1796875" style="1" customWidth="1"/>
    <col min="11780" max="11780" width="2.26953125" style="1" customWidth="1"/>
    <col min="11781" max="11781" width="6.26953125" style="1" customWidth="1"/>
    <col min="11782" max="11782" width="11.453125" style="1" customWidth="1"/>
    <col min="11783" max="11783" width="2.7265625" style="1" customWidth="1"/>
    <col min="11784" max="11784" width="6.26953125" style="1" customWidth="1"/>
    <col min="11785" max="11785" width="13.26953125" style="1" customWidth="1"/>
    <col min="11786" max="11786" width="3" style="1" customWidth="1"/>
    <col min="11787" max="11787" width="6.26953125" style="1" customWidth="1"/>
    <col min="11788" max="11788" width="11.26953125" style="1" customWidth="1"/>
    <col min="11789" max="11789" width="3.26953125" style="1" customWidth="1"/>
    <col min="11790" max="11790" width="6.26953125" style="1" customWidth="1"/>
    <col min="11791" max="11791" width="11.453125" style="1" customWidth="1"/>
    <col min="11792" max="11792" width="3.453125" style="1" customWidth="1"/>
    <col min="11793" max="11793" width="13.26953125" style="1" customWidth="1"/>
    <col min="11794" max="12029" width="9.1796875" style="1"/>
    <col min="12030" max="12030" width="7" style="1" customWidth="1"/>
    <col min="12031" max="12031" width="33.7265625" style="1" customWidth="1"/>
    <col min="12032" max="12032" width="7.7265625" style="1" customWidth="1"/>
    <col min="12033" max="12033" width="4.7265625" style="1" customWidth="1"/>
    <col min="12034" max="12034" width="6.26953125" style="1" customWidth="1"/>
    <col min="12035" max="12035" width="10.1796875" style="1" customWidth="1"/>
    <col min="12036" max="12036" width="2.26953125" style="1" customWidth="1"/>
    <col min="12037" max="12037" width="6.26953125" style="1" customWidth="1"/>
    <col min="12038" max="12038" width="11.453125" style="1" customWidth="1"/>
    <col min="12039" max="12039" width="2.7265625" style="1" customWidth="1"/>
    <col min="12040" max="12040" width="6.26953125" style="1" customWidth="1"/>
    <col min="12041" max="12041" width="13.26953125" style="1" customWidth="1"/>
    <col min="12042" max="12042" width="3" style="1" customWidth="1"/>
    <col min="12043" max="12043" width="6.26953125" style="1" customWidth="1"/>
    <col min="12044" max="12044" width="11.26953125" style="1" customWidth="1"/>
    <col min="12045" max="12045" width="3.26953125" style="1" customWidth="1"/>
    <col min="12046" max="12046" width="6.26953125" style="1" customWidth="1"/>
    <col min="12047" max="12047" width="11.453125" style="1" customWidth="1"/>
    <col min="12048" max="12048" width="3.453125" style="1" customWidth="1"/>
    <col min="12049" max="12049" width="13.26953125" style="1" customWidth="1"/>
    <col min="12050" max="12285" width="9.1796875" style="1"/>
    <col min="12286" max="12286" width="7" style="1" customWidth="1"/>
    <col min="12287" max="12287" width="33.7265625" style="1" customWidth="1"/>
    <col min="12288" max="12288" width="7.7265625" style="1" customWidth="1"/>
    <col min="12289" max="12289" width="4.7265625" style="1" customWidth="1"/>
    <col min="12290" max="12290" width="6.26953125" style="1" customWidth="1"/>
    <col min="12291" max="12291" width="10.1796875" style="1" customWidth="1"/>
    <col min="12292" max="12292" width="2.26953125" style="1" customWidth="1"/>
    <col min="12293" max="12293" width="6.26953125" style="1" customWidth="1"/>
    <col min="12294" max="12294" width="11.453125" style="1" customWidth="1"/>
    <col min="12295" max="12295" width="2.7265625" style="1" customWidth="1"/>
    <col min="12296" max="12296" width="6.26953125" style="1" customWidth="1"/>
    <col min="12297" max="12297" width="13.26953125" style="1" customWidth="1"/>
    <col min="12298" max="12298" width="3" style="1" customWidth="1"/>
    <col min="12299" max="12299" width="6.26953125" style="1" customWidth="1"/>
    <col min="12300" max="12300" width="11.26953125" style="1" customWidth="1"/>
    <col min="12301" max="12301" width="3.26953125" style="1" customWidth="1"/>
    <col min="12302" max="12302" width="6.26953125" style="1" customWidth="1"/>
    <col min="12303" max="12303" width="11.453125" style="1" customWidth="1"/>
    <col min="12304" max="12304" width="3.453125" style="1" customWidth="1"/>
    <col min="12305" max="12305" width="13.26953125" style="1" customWidth="1"/>
    <col min="12306" max="12541" width="9.1796875" style="1"/>
    <col min="12542" max="12542" width="7" style="1" customWidth="1"/>
    <col min="12543" max="12543" width="33.7265625" style="1" customWidth="1"/>
    <col min="12544" max="12544" width="7.7265625" style="1" customWidth="1"/>
    <col min="12545" max="12545" width="4.7265625" style="1" customWidth="1"/>
    <col min="12546" max="12546" width="6.26953125" style="1" customWidth="1"/>
    <col min="12547" max="12547" width="10.1796875" style="1" customWidth="1"/>
    <col min="12548" max="12548" width="2.26953125" style="1" customWidth="1"/>
    <col min="12549" max="12549" width="6.26953125" style="1" customWidth="1"/>
    <col min="12550" max="12550" width="11.453125" style="1" customWidth="1"/>
    <col min="12551" max="12551" width="2.7265625" style="1" customWidth="1"/>
    <col min="12552" max="12552" width="6.26953125" style="1" customWidth="1"/>
    <col min="12553" max="12553" width="13.26953125" style="1" customWidth="1"/>
    <col min="12554" max="12554" width="3" style="1" customWidth="1"/>
    <col min="12555" max="12555" width="6.26953125" style="1" customWidth="1"/>
    <col min="12556" max="12556" width="11.26953125" style="1" customWidth="1"/>
    <col min="12557" max="12557" width="3.26953125" style="1" customWidth="1"/>
    <col min="12558" max="12558" width="6.26953125" style="1" customWidth="1"/>
    <col min="12559" max="12559" width="11.453125" style="1" customWidth="1"/>
    <col min="12560" max="12560" width="3.453125" style="1" customWidth="1"/>
    <col min="12561" max="12561" width="13.26953125" style="1" customWidth="1"/>
    <col min="12562" max="12797" width="9.1796875" style="1"/>
    <col min="12798" max="12798" width="7" style="1" customWidth="1"/>
    <col min="12799" max="12799" width="33.7265625" style="1" customWidth="1"/>
    <col min="12800" max="12800" width="7.7265625" style="1" customWidth="1"/>
    <col min="12801" max="12801" width="4.7265625" style="1" customWidth="1"/>
    <col min="12802" max="12802" width="6.26953125" style="1" customWidth="1"/>
    <col min="12803" max="12803" width="10.1796875" style="1" customWidth="1"/>
    <col min="12804" max="12804" width="2.26953125" style="1" customWidth="1"/>
    <col min="12805" max="12805" width="6.26953125" style="1" customWidth="1"/>
    <col min="12806" max="12806" width="11.453125" style="1" customWidth="1"/>
    <col min="12807" max="12807" width="2.7265625" style="1" customWidth="1"/>
    <col min="12808" max="12808" width="6.26953125" style="1" customWidth="1"/>
    <col min="12809" max="12809" width="13.26953125" style="1" customWidth="1"/>
    <col min="12810" max="12810" width="3" style="1" customWidth="1"/>
    <col min="12811" max="12811" width="6.26953125" style="1" customWidth="1"/>
    <col min="12812" max="12812" width="11.26953125" style="1" customWidth="1"/>
    <col min="12813" max="12813" width="3.26953125" style="1" customWidth="1"/>
    <col min="12814" max="12814" width="6.26953125" style="1" customWidth="1"/>
    <col min="12815" max="12815" width="11.453125" style="1" customWidth="1"/>
    <col min="12816" max="12816" width="3.453125" style="1" customWidth="1"/>
    <col min="12817" max="12817" width="13.26953125" style="1" customWidth="1"/>
    <col min="12818" max="13053" width="9.1796875" style="1"/>
    <col min="13054" max="13054" width="7" style="1" customWidth="1"/>
    <col min="13055" max="13055" width="33.7265625" style="1" customWidth="1"/>
    <col min="13056" max="13056" width="7.7265625" style="1" customWidth="1"/>
    <col min="13057" max="13057" width="4.7265625" style="1" customWidth="1"/>
    <col min="13058" max="13058" width="6.26953125" style="1" customWidth="1"/>
    <col min="13059" max="13059" width="10.1796875" style="1" customWidth="1"/>
    <col min="13060" max="13060" width="2.26953125" style="1" customWidth="1"/>
    <col min="13061" max="13061" width="6.26953125" style="1" customWidth="1"/>
    <col min="13062" max="13062" width="11.453125" style="1" customWidth="1"/>
    <col min="13063" max="13063" width="2.7265625" style="1" customWidth="1"/>
    <col min="13064" max="13064" width="6.26953125" style="1" customWidth="1"/>
    <col min="13065" max="13065" width="13.26953125" style="1" customWidth="1"/>
    <col min="13066" max="13066" width="3" style="1" customWidth="1"/>
    <col min="13067" max="13067" width="6.26953125" style="1" customWidth="1"/>
    <col min="13068" max="13068" width="11.26953125" style="1" customWidth="1"/>
    <col min="13069" max="13069" width="3.26953125" style="1" customWidth="1"/>
    <col min="13070" max="13070" width="6.26953125" style="1" customWidth="1"/>
    <col min="13071" max="13071" width="11.453125" style="1" customWidth="1"/>
    <col min="13072" max="13072" width="3.453125" style="1" customWidth="1"/>
    <col min="13073" max="13073" width="13.26953125" style="1" customWidth="1"/>
    <col min="13074" max="13309" width="9.1796875" style="1"/>
    <col min="13310" max="13310" width="7" style="1" customWidth="1"/>
    <col min="13311" max="13311" width="33.7265625" style="1" customWidth="1"/>
    <col min="13312" max="13312" width="7.7265625" style="1" customWidth="1"/>
    <col min="13313" max="13313" width="4.7265625" style="1" customWidth="1"/>
    <col min="13314" max="13314" width="6.26953125" style="1" customWidth="1"/>
    <col min="13315" max="13315" width="10.1796875" style="1" customWidth="1"/>
    <col min="13316" max="13316" width="2.26953125" style="1" customWidth="1"/>
    <col min="13317" max="13317" width="6.26953125" style="1" customWidth="1"/>
    <col min="13318" max="13318" width="11.453125" style="1" customWidth="1"/>
    <col min="13319" max="13319" width="2.7265625" style="1" customWidth="1"/>
    <col min="13320" max="13320" width="6.26953125" style="1" customWidth="1"/>
    <col min="13321" max="13321" width="13.26953125" style="1" customWidth="1"/>
    <col min="13322" max="13322" width="3" style="1" customWidth="1"/>
    <col min="13323" max="13323" width="6.26953125" style="1" customWidth="1"/>
    <col min="13324" max="13324" width="11.26953125" style="1" customWidth="1"/>
    <col min="13325" max="13325" width="3.26953125" style="1" customWidth="1"/>
    <col min="13326" max="13326" width="6.26953125" style="1" customWidth="1"/>
    <col min="13327" max="13327" width="11.453125" style="1" customWidth="1"/>
    <col min="13328" max="13328" width="3.453125" style="1" customWidth="1"/>
    <col min="13329" max="13329" width="13.26953125" style="1" customWidth="1"/>
    <col min="13330" max="13565" width="9.1796875" style="1"/>
    <col min="13566" max="13566" width="7" style="1" customWidth="1"/>
    <col min="13567" max="13567" width="33.7265625" style="1" customWidth="1"/>
    <col min="13568" max="13568" width="7.7265625" style="1" customWidth="1"/>
    <col min="13569" max="13569" width="4.7265625" style="1" customWidth="1"/>
    <col min="13570" max="13570" width="6.26953125" style="1" customWidth="1"/>
    <col min="13571" max="13571" width="10.1796875" style="1" customWidth="1"/>
    <col min="13572" max="13572" width="2.26953125" style="1" customWidth="1"/>
    <col min="13573" max="13573" width="6.26953125" style="1" customWidth="1"/>
    <col min="13574" max="13574" width="11.453125" style="1" customWidth="1"/>
    <col min="13575" max="13575" width="2.7265625" style="1" customWidth="1"/>
    <col min="13576" max="13576" width="6.26953125" style="1" customWidth="1"/>
    <col min="13577" max="13577" width="13.26953125" style="1" customWidth="1"/>
    <col min="13578" max="13578" width="3" style="1" customWidth="1"/>
    <col min="13579" max="13579" width="6.26953125" style="1" customWidth="1"/>
    <col min="13580" max="13580" width="11.26953125" style="1" customWidth="1"/>
    <col min="13581" max="13581" width="3.26953125" style="1" customWidth="1"/>
    <col min="13582" max="13582" width="6.26953125" style="1" customWidth="1"/>
    <col min="13583" max="13583" width="11.453125" style="1" customWidth="1"/>
    <col min="13584" max="13584" width="3.453125" style="1" customWidth="1"/>
    <col min="13585" max="13585" width="13.26953125" style="1" customWidth="1"/>
    <col min="13586" max="13821" width="9.1796875" style="1"/>
    <col min="13822" max="13822" width="7" style="1" customWidth="1"/>
    <col min="13823" max="13823" width="33.7265625" style="1" customWidth="1"/>
    <col min="13824" max="13824" width="7.7265625" style="1" customWidth="1"/>
    <col min="13825" max="13825" width="4.7265625" style="1" customWidth="1"/>
    <col min="13826" max="13826" width="6.26953125" style="1" customWidth="1"/>
    <col min="13827" max="13827" width="10.1796875" style="1" customWidth="1"/>
    <col min="13828" max="13828" width="2.26953125" style="1" customWidth="1"/>
    <col min="13829" max="13829" width="6.26953125" style="1" customWidth="1"/>
    <col min="13830" max="13830" width="11.453125" style="1" customWidth="1"/>
    <col min="13831" max="13831" width="2.7265625" style="1" customWidth="1"/>
    <col min="13832" max="13832" width="6.26953125" style="1" customWidth="1"/>
    <col min="13833" max="13833" width="13.26953125" style="1" customWidth="1"/>
    <col min="13834" max="13834" width="3" style="1" customWidth="1"/>
    <col min="13835" max="13835" width="6.26953125" style="1" customWidth="1"/>
    <col min="13836" max="13836" width="11.26953125" style="1" customWidth="1"/>
    <col min="13837" max="13837" width="3.26953125" style="1" customWidth="1"/>
    <col min="13838" max="13838" width="6.26953125" style="1" customWidth="1"/>
    <col min="13839" max="13839" width="11.453125" style="1" customWidth="1"/>
    <col min="13840" max="13840" width="3.453125" style="1" customWidth="1"/>
    <col min="13841" max="13841" width="13.26953125" style="1" customWidth="1"/>
    <col min="13842" max="14077" width="9.1796875" style="1"/>
    <col min="14078" max="14078" width="7" style="1" customWidth="1"/>
    <col min="14079" max="14079" width="33.7265625" style="1" customWidth="1"/>
    <col min="14080" max="14080" width="7.7265625" style="1" customWidth="1"/>
    <col min="14081" max="14081" width="4.7265625" style="1" customWidth="1"/>
    <col min="14082" max="14082" width="6.26953125" style="1" customWidth="1"/>
    <col min="14083" max="14083" width="10.1796875" style="1" customWidth="1"/>
    <col min="14084" max="14084" width="2.26953125" style="1" customWidth="1"/>
    <col min="14085" max="14085" width="6.26953125" style="1" customWidth="1"/>
    <col min="14086" max="14086" width="11.453125" style="1" customWidth="1"/>
    <col min="14087" max="14087" width="2.7265625" style="1" customWidth="1"/>
    <col min="14088" max="14088" width="6.26953125" style="1" customWidth="1"/>
    <col min="14089" max="14089" width="13.26953125" style="1" customWidth="1"/>
    <col min="14090" max="14090" width="3" style="1" customWidth="1"/>
    <col min="14091" max="14091" width="6.26953125" style="1" customWidth="1"/>
    <col min="14092" max="14092" width="11.26953125" style="1" customWidth="1"/>
    <col min="14093" max="14093" width="3.26953125" style="1" customWidth="1"/>
    <col min="14094" max="14094" width="6.26953125" style="1" customWidth="1"/>
    <col min="14095" max="14095" width="11.453125" style="1" customWidth="1"/>
    <col min="14096" max="14096" width="3.453125" style="1" customWidth="1"/>
    <col min="14097" max="14097" width="13.26953125" style="1" customWidth="1"/>
    <col min="14098" max="14333" width="9.1796875" style="1"/>
    <col min="14334" max="14334" width="7" style="1" customWidth="1"/>
    <col min="14335" max="14335" width="33.7265625" style="1" customWidth="1"/>
    <col min="14336" max="14336" width="7.7265625" style="1" customWidth="1"/>
    <col min="14337" max="14337" width="4.7265625" style="1" customWidth="1"/>
    <col min="14338" max="14338" width="6.26953125" style="1" customWidth="1"/>
    <col min="14339" max="14339" width="10.1796875" style="1" customWidth="1"/>
    <col min="14340" max="14340" width="2.26953125" style="1" customWidth="1"/>
    <col min="14341" max="14341" width="6.26953125" style="1" customWidth="1"/>
    <col min="14342" max="14342" width="11.453125" style="1" customWidth="1"/>
    <col min="14343" max="14343" width="2.7265625" style="1" customWidth="1"/>
    <col min="14344" max="14344" width="6.26953125" style="1" customWidth="1"/>
    <col min="14345" max="14345" width="13.26953125" style="1" customWidth="1"/>
    <col min="14346" max="14346" width="3" style="1" customWidth="1"/>
    <col min="14347" max="14347" width="6.26953125" style="1" customWidth="1"/>
    <col min="14348" max="14348" width="11.26953125" style="1" customWidth="1"/>
    <col min="14349" max="14349" width="3.26953125" style="1" customWidth="1"/>
    <col min="14350" max="14350" width="6.26953125" style="1" customWidth="1"/>
    <col min="14351" max="14351" width="11.453125" style="1" customWidth="1"/>
    <col min="14352" max="14352" width="3.453125" style="1" customWidth="1"/>
    <col min="14353" max="14353" width="13.26953125" style="1" customWidth="1"/>
    <col min="14354" max="14589" width="9.1796875" style="1"/>
    <col min="14590" max="14590" width="7" style="1" customWidth="1"/>
    <col min="14591" max="14591" width="33.7265625" style="1" customWidth="1"/>
    <col min="14592" max="14592" width="7.7265625" style="1" customWidth="1"/>
    <col min="14593" max="14593" width="4.7265625" style="1" customWidth="1"/>
    <col min="14594" max="14594" width="6.26953125" style="1" customWidth="1"/>
    <col min="14595" max="14595" width="10.1796875" style="1" customWidth="1"/>
    <col min="14596" max="14596" width="2.26953125" style="1" customWidth="1"/>
    <col min="14597" max="14597" width="6.26953125" style="1" customWidth="1"/>
    <col min="14598" max="14598" width="11.453125" style="1" customWidth="1"/>
    <col min="14599" max="14599" width="2.7265625" style="1" customWidth="1"/>
    <col min="14600" max="14600" width="6.26953125" style="1" customWidth="1"/>
    <col min="14601" max="14601" width="13.26953125" style="1" customWidth="1"/>
    <col min="14602" max="14602" width="3" style="1" customWidth="1"/>
    <col min="14603" max="14603" width="6.26953125" style="1" customWidth="1"/>
    <col min="14604" max="14604" width="11.26953125" style="1" customWidth="1"/>
    <col min="14605" max="14605" width="3.26953125" style="1" customWidth="1"/>
    <col min="14606" max="14606" width="6.26953125" style="1" customWidth="1"/>
    <col min="14607" max="14607" width="11.453125" style="1" customWidth="1"/>
    <col min="14608" max="14608" width="3.453125" style="1" customWidth="1"/>
    <col min="14609" max="14609" width="13.26953125" style="1" customWidth="1"/>
    <col min="14610" max="14845" width="9.1796875" style="1"/>
    <col min="14846" max="14846" width="7" style="1" customWidth="1"/>
    <col min="14847" max="14847" width="33.7265625" style="1" customWidth="1"/>
    <col min="14848" max="14848" width="7.7265625" style="1" customWidth="1"/>
    <col min="14849" max="14849" width="4.7265625" style="1" customWidth="1"/>
    <col min="14850" max="14850" width="6.26953125" style="1" customWidth="1"/>
    <col min="14851" max="14851" width="10.1796875" style="1" customWidth="1"/>
    <col min="14852" max="14852" width="2.26953125" style="1" customWidth="1"/>
    <col min="14853" max="14853" width="6.26953125" style="1" customWidth="1"/>
    <col min="14854" max="14854" width="11.453125" style="1" customWidth="1"/>
    <col min="14855" max="14855" width="2.7265625" style="1" customWidth="1"/>
    <col min="14856" max="14856" width="6.26953125" style="1" customWidth="1"/>
    <col min="14857" max="14857" width="13.26953125" style="1" customWidth="1"/>
    <col min="14858" max="14858" width="3" style="1" customWidth="1"/>
    <col min="14859" max="14859" width="6.26953125" style="1" customWidth="1"/>
    <col min="14860" max="14860" width="11.26953125" style="1" customWidth="1"/>
    <col min="14861" max="14861" width="3.26953125" style="1" customWidth="1"/>
    <col min="14862" max="14862" width="6.26953125" style="1" customWidth="1"/>
    <col min="14863" max="14863" width="11.453125" style="1" customWidth="1"/>
    <col min="14864" max="14864" width="3.453125" style="1" customWidth="1"/>
    <col min="14865" max="14865" width="13.26953125" style="1" customWidth="1"/>
    <col min="14866" max="15101" width="9.1796875" style="1"/>
    <col min="15102" max="15102" width="7" style="1" customWidth="1"/>
    <col min="15103" max="15103" width="33.7265625" style="1" customWidth="1"/>
    <col min="15104" max="15104" width="7.7265625" style="1" customWidth="1"/>
    <col min="15105" max="15105" width="4.7265625" style="1" customWidth="1"/>
    <col min="15106" max="15106" width="6.26953125" style="1" customWidth="1"/>
    <col min="15107" max="15107" width="10.1796875" style="1" customWidth="1"/>
    <col min="15108" max="15108" width="2.26953125" style="1" customWidth="1"/>
    <col min="15109" max="15109" width="6.26953125" style="1" customWidth="1"/>
    <col min="15110" max="15110" width="11.453125" style="1" customWidth="1"/>
    <col min="15111" max="15111" width="2.7265625" style="1" customWidth="1"/>
    <col min="15112" max="15112" width="6.26953125" style="1" customWidth="1"/>
    <col min="15113" max="15113" width="13.26953125" style="1" customWidth="1"/>
    <col min="15114" max="15114" width="3" style="1" customWidth="1"/>
    <col min="15115" max="15115" width="6.26953125" style="1" customWidth="1"/>
    <col min="15116" max="15116" width="11.26953125" style="1" customWidth="1"/>
    <col min="15117" max="15117" width="3.26953125" style="1" customWidth="1"/>
    <col min="15118" max="15118" width="6.26953125" style="1" customWidth="1"/>
    <col min="15119" max="15119" width="11.453125" style="1" customWidth="1"/>
    <col min="15120" max="15120" width="3.453125" style="1" customWidth="1"/>
    <col min="15121" max="15121" width="13.26953125" style="1" customWidth="1"/>
    <col min="15122" max="15357" width="9.1796875" style="1"/>
    <col min="15358" max="15358" width="7" style="1" customWidth="1"/>
    <col min="15359" max="15359" width="33.7265625" style="1" customWidth="1"/>
    <col min="15360" max="15360" width="7.7265625" style="1" customWidth="1"/>
    <col min="15361" max="15361" width="4.7265625" style="1" customWidth="1"/>
    <col min="15362" max="15362" width="6.26953125" style="1" customWidth="1"/>
    <col min="15363" max="15363" width="10.1796875" style="1" customWidth="1"/>
    <col min="15364" max="15364" width="2.26953125" style="1" customWidth="1"/>
    <col min="15365" max="15365" width="6.26953125" style="1" customWidth="1"/>
    <col min="15366" max="15366" width="11.453125" style="1" customWidth="1"/>
    <col min="15367" max="15367" width="2.7265625" style="1" customWidth="1"/>
    <col min="15368" max="15368" width="6.26953125" style="1" customWidth="1"/>
    <col min="15369" max="15369" width="13.26953125" style="1" customWidth="1"/>
    <col min="15370" max="15370" width="3" style="1" customWidth="1"/>
    <col min="15371" max="15371" width="6.26953125" style="1" customWidth="1"/>
    <col min="15372" max="15372" width="11.26953125" style="1" customWidth="1"/>
    <col min="15373" max="15373" width="3.26953125" style="1" customWidth="1"/>
    <col min="15374" max="15374" width="6.26953125" style="1" customWidth="1"/>
    <col min="15375" max="15375" width="11.453125" style="1" customWidth="1"/>
    <col min="15376" max="15376" width="3.453125" style="1" customWidth="1"/>
    <col min="15377" max="15377" width="13.26953125" style="1" customWidth="1"/>
    <col min="15378" max="15613" width="9.1796875" style="1"/>
    <col min="15614" max="15614" width="7" style="1" customWidth="1"/>
    <col min="15615" max="15615" width="33.7265625" style="1" customWidth="1"/>
    <col min="15616" max="15616" width="7.7265625" style="1" customWidth="1"/>
    <col min="15617" max="15617" width="4.7265625" style="1" customWidth="1"/>
    <col min="15618" max="15618" width="6.26953125" style="1" customWidth="1"/>
    <col min="15619" max="15619" width="10.1796875" style="1" customWidth="1"/>
    <col min="15620" max="15620" width="2.26953125" style="1" customWidth="1"/>
    <col min="15621" max="15621" width="6.26953125" style="1" customWidth="1"/>
    <col min="15622" max="15622" width="11.453125" style="1" customWidth="1"/>
    <col min="15623" max="15623" width="2.7265625" style="1" customWidth="1"/>
    <col min="15624" max="15624" width="6.26953125" style="1" customWidth="1"/>
    <col min="15625" max="15625" width="13.26953125" style="1" customWidth="1"/>
    <col min="15626" max="15626" width="3" style="1" customWidth="1"/>
    <col min="15627" max="15627" width="6.26953125" style="1" customWidth="1"/>
    <col min="15628" max="15628" width="11.26953125" style="1" customWidth="1"/>
    <col min="15629" max="15629" width="3.26953125" style="1" customWidth="1"/>
    <col min="15630" max="15630" width="6.26953125" style="1" customWidth="1"/>
    <col min="15631" max="15631" width="11.453125" style="1" customWidth="1"/>
    <col min="15632" max="15632" width="3.453125" style="1" customWidth="1"/>
    <col min="15633" max="15633" width="13.26953125" style="1" customWidth="1"/>
    <col min="15634" max="15869" width="9.1796875" style="1"/>
    <col min="15870" max="15870" width="7" style="1" customWidth="1"/>
    <col min="15871" max="15871" width="33.7265625" style="1" customWidth="1"/>
    <col min="15872" max="15872" width="7.7265625" style="1" customWidth="1"/>
    <col min="15873" max="15873" width="4.7265625" style="1" customWidth="1"/>
    <col min="15874" max="15874" width="6.26953125" style="1" customWidth="1"/>
    <col min="15875" max="15875" width="10.1796875" style="1" customWidth="1"/>
    <col min="15876" max="15876" width="2.26953125" style="1" customWidth="1"/>
    <col min="15877" max="15877" width="6.26953125" style="1" customWidth="1"/>
    <col min="15878" max="15878" width="11.453125" style="1" customWidth="1"/>
    <col min="15879" max="15879" width="2.7265625" style="1" customWidth="1"/>
    <col min="15880" max="15880" width="6.26953125" style="1" customWidth="1"/>
    <col min="15881" max="15881" width="13.26953125" style="1" customWidth="1"/>
    <col min="15882" max="15882" width="3" style="1" customWidth="1"/>
    <col min="15883" max="15883" width="6.26953125" style="1" customWidth="1"/>
    <col min="15884" max="15884" width="11.26953125" style="1" customWidth="1"/>
    <col min="15885" max="15885" width="3.26953125" style="1" customWidth="1"/>
    <col min="15886" max="15886" width="6.26953125" style="1" customWidth="1"/>
    <col min="15887" max="15887" width="11.453125" style="1" customWidth="1"/>
    <col min="15888" max="15888" width="3.453125" style="1" customWidth="1"/>
    <col min="15889" max="15889" width="13.26953125" style="1" customWidth="1"/>
    <col min="15890" max="16125" width="9.1796875" style="1"/>
    <col min="16126" max="16126" width="7" style="1" customWidth="1"/>
    <col min="16127" max="16127" width="33.7265625" style="1" customWidth="1"/>
    <col min="16128" max="16128" width="7.7265625" style="1" customWidth="1"/>
    <col min="16129" max="16129" width="4.7265625" style="1" customWidth="1"/>
    <col min="16130" max="16130" width="6.26953125" style="1" customWidth="1"/>
    <col min="16131" max="16131" width="10.1796875" style="1" customWidth="1"/>
    <col min="16132" max="16132" width="2.26953125" style="1" customWidth="1"/>
    <col min="16133" max="16133" width="6.26953125" style="1" customWidth="1"/>
    <col min="16134" max="16134" width="11.453125" style="1" customWidth="1"/>
    <col min="16135" max="16135" width="2.7265625" style="1" customWidth="1"/>
    <col min="16136" max="16136" width="6.26953125" style="1" customWidth="1"/>
    <col min="16137" max="16137" width="13.26953125" style="1" customWidth="1"/>
    <col min="16138" max="16138" width="3" style="1" customWidth="1"/>
    <col min="16139" max="16139" width="6.26953125" style="1" customWidth="1"/>
    <col min="16140" max="16140" width="11.26953125" style="1" customWidth="1"/>
    <col min="16141" max="16141" width="3.26953125" style="1" customWidth="1"/>
    <col min="16142" max="16142" width="6.26953125" style="1" customWidth="1"/>
    <col min="16143" max="16143" width="11.453125" style="1" customWidth="1"/>
    <col min="16144" max="16144" width="3.453125" style="1" customWidth="1"/>
    <col min="16145" max="16145" width="13.26953125" style="1" customWidth="1"/>
    <col min="16146" max="16384" width="8.7265625" style="1"/>
  </cols>
  <sheetData>
    <row r="1" spans="1:33" ht="23" x14ac:dyDescent="0.5">
      <c r="A1" s="426" t="s">
        <v>295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</row>
    <row r="2" spans="1:33" ht="15.5" x14ac:dyDescent="0.35">
      <c r="A2" s="436" t="str">
        <f>'Proposal Information'!B2</f>
        <v>Revised April 2025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</row>
    <row r="3" spans="1:33" ht="20" x14ac:dyDescent="0.4">
      <c r="A3" s="427" t="s">
        <v>21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</row>
    <row r="4" spans="1:33" ht="20.5" x14ac:dyDescent="0.45">
      <c r="A4" s="253"/>
      <c r="B4" s="253"/>
      <c r="C4" s="253" t="s">
        <v>10</v>
      </c>
      <c r="D4" s="315" t="s">
        <v>22</v>
      </c>
      <c r="E4" s="315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</row>
    <row r="5" spans="1:33" s="7" customFormat="1" ht="17.5" x14ac:dyDescent="0.35">
      <c r="A5" s="6"/>
      <c r="B5" s="4"/>
      <c r="C5" s="4"/>
      <c r="D5" s="4"/>
      <c r="E5" s="30"/>
      <c r="F5" s="30"/>
      <c r="G5" s="30"/>
      <c r="P5" s="69"/>
      <c r="U5" s="69"/>
      <c r="V5" s="318"/>
      <c r="W5" s="318"/>
      <c r="X5" s="318"/>
      <c r="Y5" s="318"/>
      <c r="Z5" s="69"/>
      <c r="AE5" s="69"/>
      <c r="AG5" s="70"/>
    </row>
    <row r="6" spans="1:33" x14ac:dyDescent="0.3">
      <c r="E6" s="71"/>
      <c r="F6" s="71"/>
      <c r="G6" s="71" t="s">
        <v>11</v>
      </c>
      <c r="K6" s="187" t="s">
        <v>23</v>
      </c>
      <c r="L6" s="317"/>
      <c r="M6" s="317"/>
      <c r="N6" s="317"/>
      <c r="O6" s="317"/>
      <c r="P6" s="187" t="s">
        <v>23</v>
      </c>
      <c r="Q6" s="317"/>
      <c r="R6" s="317"/>
      <c r="S6" s="317"/>
      <c r="T6" s="317"/>
      <c r="U6" s="187" t="s">
        <v>23</v>
      </c>
      <c r="V6" s="317"/>
      <c r="W6" s="317"/>
      <c r="X6" s="317"/>
      <c r="Y6" s="317"/>
      <c r="Z6" s="187" t="s">
        <v>23</v>
      </c>
      <c r="AA6" s="188"/>
      <c r="AB6" s="317"/>
      <c r="AC6" s="317"/>
      <c r="AD6" s="317"/>
      <c r="AE6" s="187" t="s">
        <v>23</v>
      </c>
      <c r="AF6" s="5"/>
      <c r="AG6" s="72"/>
    </row>
    <row r="7" spans="1:33" x14ac:dyDescent="0.3">
      <c r="A7" s="242" t="s">
        <v>24</v>
      </c>
      <c r="B7" s="243"/>
      <c r="C7" s="243"/>
      <c r="D7" s="243"/>
      <c r="E7" s="244"/>
      <c r="F7" s="244"/>
      <c r="G7" s="244"/>
      <c r="H7" s="245" t="s">
        <v>0</v>
      </c>
      <c r="I7" s="245"/>
      <c r="J7" s="245"/>
      <c r="K7" s="246" t="s">
        <v>1</v>
      </c>
      <c r="L7" s="247"/>
      <c r="M7" s="247" t="s">
        <v>0</v>
      </c>
      <c r="N7" s="247"/>
      <c r="O7" s="247"/>
      <c r="P7" s="246" t="s">
        <v>2</v>
      </c>
      <c r="Q7" s="247"/>
      <c r="R7" s="247" t="s">
        <v>0</v>
      </c>
      <c r="S7" s="247"/>
      <c r="T7" s="247"/>
      <c r="U7" s="246" t="s">
        <v>3</v>
      </c>
      <c r="V7" s="247"/>
      <c r="W7" s="247" t="s">
        <v>0</v>
      </c>
      <c r="X7" s="247"/>
      <c r="Y7" s="247"/>
      <c r="Z7" s="246" t="s">
        <v>4</v>
      </c>
      <c r="AA7" s="247"/>
      <c r="AB7" s="247" t="s">
        <v>0</v>
      </c>
      <c r="AC7" s="247"/>
      <c r="AD7" s="247"/>
      <c r="AE7" s="246" t="s">
        <v>5</v>
      </c>
      <c r="AF7" s="248"/>
      <c r="AG7" s="246" t="s">
        <v>6</v>
      </c>
    </row>
    <row r="8" spans="1:33" x14ac:dyDescent="0.3">
      <c r="A8" s="428" t="s">
        <v>25</v>
      </c>
      <c r="B8" s="429"/>
      <c r="C8" s="56"/>
      <c r="D8" s="56"/>
      <c r="H8" s="9"/>
      <c r="K8" s="44"/>
      <c r="L8" s="1"/>
      <c r="M8" s="9"/>
      <c r="N8" s="1"/>
      <c r="O8" s="1"/>
      <c r="P8" s="47" t="s">
        <v>26</v>
      </c>
      <c r="R8" s="10"/>
      <c r="U8" s="47" t="s">
        <v>26</v>
      </c>
      <c r="W8" s="10"/>
      <c r="Z8" s="47" t="s">
        <v>26</v>
      </c>
      <c r="AB8" s="10"/>
      <c r="AE8" s="47" t="s">
        <v>26</v>
      </c>
      <c r="AG8" s="48"/>
    </row>
    <row r="9" spans="1:33" ht="78" x14ac:dyDescent="0.3">
      <c r="A9" s="8" t="s">
        <v>27</v>
      </c>
      <c r="B9" s="342" t="s">
        <v>143</v>
      </c>
      <c r="C9" s="8" t="s">
        <v>28</v>
      </c>
      <c r="D9" s="74" t="s">
        <v>231</v>
      </c>
      <c r="E9" s="343" t="s">
        <v>29</v>
      </c>
      <c r="F9" s="343" t="s">
        <v>112</v>
      </c>
      <c r="G9" s="343" t="s">
        <v>30</v>
      </c>
      <c r="H9" s="73" t="s">
        <v>142</v>
      </c>
      <c r="I9" s="74"/>
      <c r="J9" s="74" t="s">
        <v>32</v>
      </c>
      <c r="K9" s="340"/>
      <c r="L9" s="1"/>
      <c r="M9" s="73" t="s">
        <v>31</v>
      </c>
      <c r="N9" s="1"/>
      <c r="O9" s="74" t="s">
        <v>32</v>
      </c>
      <c r="P9" s="344">
        <v>1.01</v>
      </c>
      <c r="R9" s="73" t="s">
        <v>31</v>
      </c>
      <c r="S9" s="1"/>
      <c r="T9" s="74" t="s">
        <v>32</v>
      </c>
      <c r="U9" s="344">
        <v>1.02</v>
      </c>
      <c r="W9" s="73" t="s">
        <v>31</v>
      </c>
      <c r="X9" s="1"/>
      <c r="Y9" s="74" t="s">
        <v>32</v>
      </c>
      <c r="Z9" s="344">
        <v>1.03</v>
      </c>
      <c r="AB9" s="73" t="s">
        <v>31</v>
      </c>
      <c r="AC9" s="1"/>
      <c r="AD9" s="74" t="s">
        <v>32</v>
      </c>
      <c r="AE9" s="344">
        <v>1.04</v>
      </c>
      <c r="AG9" s="341"/>
    </row>
    <row r="10" spans="1:33" x14ac:dyDescent="0.3">
      <c r="A10" s="11">
        <v>1</v>
      </c>
      <c r="B10" s="189"/>
      <c r="C10" s="189"/>
      <c r="D10" s="327"/>
      <c r="E10" s="190"/>
      <c r="F10" s="191"/>
      <c r="G10" s="328">
        <f>IFERROR(E10/F10, 0)</f>
        <v>0</v>
      </c>
      <c r="H10" s="254"/>
      <c r="I10" s="74"/>
      <c r="J10" s="193"/>
      <c r="K10" s="45">
        <f t="shared" ref="K10:K15" si="0">ROUND($G10*$J10*H10,0)</f>
        <v>0</v>
      </c>
      <c r="L10" s="14"/>
      <c r="M10" s="254"/>
      <c r="N10" s="306"/>
      <c r="O10" s="193"/>
      <c r="P10" s="195">
        <f t="shared" ref="P10:P15" si="1">ROUND($G10*$O10*M10*$P$9,0)</f>
        <v>0</v>
      </c>
      <c r="Q10" s="14"/>
      <c r="R10" s="254"/>
      <c r="S10" s="306"/>
      <c r="T10" s="193"/>
      <c r="U10" s="45">
        <f t="shared" ref="U10:U15" si="2">ROUND($G10*$T10*R10*$U$9,0)</f>
        <v>0</v>
      </c>
      <c r="V10" s="14"/>
      <c r="W10" s="254"/>
      <c r="X10" s="306"/>
      <c r="Y10" s="193"/>
      <c r="Z10" s="45">
        <f t="shared" ref="Z10:Z15" si="3">ROUND($G10*$Y10*W10*$Z$9,0)</f>
        <v>0</v>
      </c>
      <c r="AA10" s="14"/>
      <c r="AB10" s="254"/>
      <c r="AC10" s="306"/>
      <c r="AD10" s="193"/>
      <c r="AE10" s="45">
        <f t="shared" ref="AE10:AE15" si="4">ROUND($G10*$AD10*AB10*$AE$9,0)</f>
        <v>0</v>
      </c>
      <c r="AF10" s="14"/>
      <c r="AG10" s="49">
        <f t="shared" ref="AG10:AG15" si="5">SUM(U10+P10+K10+Z10+AE10)</f>
        <v>0</v>
      </c>
    </row>
    <row r="11" spans="1:33" x14ac:dyDescent="0.3">
      <c r="A11" s="11">
        <v>2</v>
      </c>
      <c r="B11" s="189"/>
      <c r="C11" s="189"/>
      <c r="D11" s="327"/>
      <c r="E11" s="190"/>
      <c r="F11" s="191"/>
      <c r="G11" s="328">
        <f t="shared" ref="G11:G15" si="6">IFERROR(E11/F11, 0)</f>
        <v>0</v>
      </c>
      <c r="H11" s="254"/>
      <c r="I11" s="74"/>
      <c r="J11" s="193"/>
      <c r="K11" s="45">
        <f t="shared" si="0"/>
        <v>0</v>
      </c>
      <c r="L11" s="14"/>
      <c r="M11" s="254"/>
      <c r="N11" s="306"/>
      <c r="O11" s="193"/>
      <c r="P11" s="45">
        <f t="shared" si="1"/>
        <v>0</v>
      </c>
      <c r="Q11" s="14"/>
      <c r="R11" s="254"/>
      <c r="S11" s="306"/>
      <c r="T11" s="193"/>
      <c r="U11" s="45">
        <f t="shared" si="2"/>
        <v>0</v>
      </c>
      <c r="V11" s="14"/>
      <c r="W11" s="254"/>
      <c r="X11" s="306"/>
      <c r="Y11" s="193"/>
      <c r="Z11" s="45">
        <f t="shared" si="3"/>
        <v>0</v>
      </c>
      <c r="AA11" s="14"/>
      <c r="AB11" s="254"/>
      <c r="AC11" s="306"/>
      <c r="AD11" s="193"/>
      <c r="AE11" s="45">
        <f t="shared" si="4"/>
        <v>0</v>
      </c>
      <c r="AF11" s="14"/>
      <c r="AG11" s="49">
        <f t="shared" si="5"/>
        <v>0</v>
      </c>
    </row>
    <row r="12" spans="1:33" x14ac:dyDescent="0.3">
      <c r="A12" s="11">
        <v>3</v>
      </c>
      <c r="B12" s="189"/>
      <c r="C12" s="189"/>
      <c r="D12" s="327"/>
      <c r="E12" s="190"/>
      <c r="F12" s="191"/>
      <c r="G12" s="328">
        <f t="shared" si="6"/>
        <v>0</v>
      </c>
      <c r="H12" s="254"/>
      <c r="I12" s="74"/>
      <c r="J12" s="193"/>
      <c r="K12" s="45">
        <f t="shared" si="0"/>
        <v>0</v>
      </c>
      <c r="L12" s="14"/>
      <c r="M12" s="254"/>
      <c r="N12" s="306"/>
      <c r="O12" s="193"/>
      <c r="P12" s="45">
        <f t="shared" si="1"/>
        <v>0</v>
      </c>
      <c r="Q12" s="14"/>
      <c r="R12" s="254"/>
      <c r="S12" s="306"/>
      <c r="T12" s="193"/>
      <c r="U12" s="45">
        <f t="shared" si="2"/>
        <v>0</v>
      </c>
      <c r="V12" s="14"/>
      <c r="W12" s="254"/>
      <c r="X12" s="306"/>
      <c r="Y12" s="193"/>
      <c r="Z12" s="45">
        <f t="shared" si="3"/>
        <v>0</v>
      </c>
      <c r="AA12" s="14"/>
      <c r="AB12" s="254"/>
      <c r="AC12" s="306"/>
      <c r="AD12" s="193"/>
      <c r="AE12" s="45">
        <f t="shared" si="4"/>
        <v>0</v>
      </c>
      <c r="AF12" s="14"/>
      <c r="AG12" s="49">
        <f t="shared" si="5"/>
        <v>0</v>
      </c>
    </row>
    <row r="13" spans="1:33" x14ac:dyDescent="0.3">
      <c r="A13" s="11">
        <v>4</v>
      </c>
      <c r="B13" s="189"/>
      <c r="C13" s="189"/>
      <c r="D13" s="327"/>
      <c r="E13" s="190"/>
      <c r="F13" s="191"/>
      <c r="G13" s="328">
        <f t="shared" si="6"/>
        <v>0</v>
      </c>
      <c r="H13" s="254"/>
      <c r="I13" s="74"/>
      <c r="J13" s="193"/>
      <c r="K13" s="45">
        <f t="shared" si="0"/>
        <v>0</v>
      </c>
      <c r="L13" s="14"/>
      <c r="M13" s="254"/>
      <c r="N13" s="306"/>
      <c r="O13" s="193"/>
      <c r="P13" s="45">
        <f t="shared" si="1"/>
        <v>0</v>
      </c>
      <c r="Q13" s="14"/>
      <c r="R13" s="254"/>
      <c r="S13" s="306"/>
      <c r="T13" s="193"/>
      <c r="U13" s="45">
        <f t="shared" si="2"/>
        <v>0</v>
      </c>
      <c r="V13" s="14"/>
      <c r="W13" s="254"/>
      <c r="X13" s="306"/>
      <c r="Y13" s="193"/>
      <c r="Z13" s="45">
        <f t="shared" si="3"/>
        <v>0</v>
      </c>
      <c r="AA13" s="14"/>
      <c r="AB13" s="254"/>
      <c r="AC13" s="306"/>
      <c r="AD13" s="193"/>
      <c r="AE13" s="45">
        <f t="shared" si="4"/>
        <v>0</v>
      </c>
      <c r="AF13" s="14"/>
      <c r="AG13" s="49">
        <f t="shared" si="5"/>
        <v>0</v>
      </c>
    </row>
    <row r="14" spans="1:33" x14ac:dyDescent="0.3">
      <c r="A14" s="11">
        <v>5</v>
      </c>
      <c r="B14" s="189"/>
      <c r="C14" s="189"/>
      <c r="D14" s="327"/>
      <c r="E14" s="190"/>
      <c r="F14" s="191"/>
      <c r="G14" s="328">
        <f t="shared" si="6"/>
        <v>0</v>
      </c>
      <c r="H14" s="254"/>
      <c r="I14" s="74"/>
      <c r="J14" s="193"/>
      <c r="K14" s="45">
        <f t="shared" si="0"/>
        <v>0</v>
      </c>
      <c r="L14" s="14"/>
      <c r="M14" s="254"/>
      <c r="N14" s="306"/>
      <c r="O14" s="193"/>
      <c r="P14" s="45">
        <f t="shared" si="1"/>
        <v>0</v>
      </c>
      <c r="Q14" s="14"/>
      <c r="R14" s="254"/>
      <c r="S14" s="306"/>
      <c r="T14" s="193"/>
      <c r="U14" s="45">
        <f t="shared" si="2"/>
        <v>0</v>
      </c>
      <c r="V14" s="14"/>
      <c r="W14" s="254"/>
      <c r="X14" s="306"/>
      <c r="Y14" s="193"/>
      <c r="Z14" s="45">
        <f t="shared" si="3"/>
        <v>0</v>
      </c>
      <c r="AA14" s="14"/>
      <c r="AB14" s="254"/>
      <c r="AC14" s="306"/>
      <c r="AD14" s="193"/>
      <c r="AE14" s="45">
        <f t="shared" si="4"/>
        <v>0</v>
      </c>
      <c r="AF14" s="14"/>
      <c r="AG14" s="49">
        <f t="shared" si="5"/>
        <v>0</v>
      </c>
    </row>
    <row r="15" spans="1:33" x14ac:dyDescent="0.3">
      <c r="A15" s="11">
        <v>6</v>
      </c>
      <c r="B15" s="189"/>
      <c r="C15" s="189"/>
      <c r="D15" s="327"/>
      <c r="E15" s="190"/>
      <c r="F15" s="191"/>
      <c r="G15" s="328">
        <f t="shared" si="6"/>
        <v>0</v>
      </c>
      <c r="H15" s="254"/>
      <c r="I15" s="74"/>
      <c r="J15" s="193"/>
      <c r="K15" s="45">
        <f t="shared" si="0"/>
        <v>0</v>
      </c>
      <c r="L15" s="14"/>
      <c r="M15" s="254"/>
      <c r="N15" s="306"/>
      <c r="O15" s="193"/>
      <c r="P15" s="45">
        <f t="shared" si="1"/>
        <v>0</v>
      </c>
      <c r="Q15" s="14"/>
      <c r="R15" s="254"/>
      <c r="S15" s="306"/>
      <c r="T15" s="193"/>
      <c r="U15" s="45">
        <f t="shared" si="2"/>
        <v>0</v>
      </c>
      <c r="V15" s="14"/>
      <c r="W15" s="254"/>
      <c r="X15" s="306"/>
      <c r="Y15" s="193"/>
      <c r="Z15" s="45">
        <f t="shared" si="3"/>
        <v>0</v>
      </c>
      <c r="AA15" s="14"/>
      <c r="AB15" s="254"/>
      <c r="AC15" s="306"/>
      <c r="AD15" s="193"/>
      <c r="AE15" s="45">
        <f t="shared" si="4"/>
        <v>0</v>
      </c>
      <c r="AF15" s="14"/>
      <c r="AG15" s="49">
        <f t="shared" si="5"/>
        <v>0</v>
      </c>
    </row>
    <row r="16" spans="1:33" ht="12.5" x14ac:dyDescent="0.25">
      <c r="A16" s="433" t="s">
        <v>33</v>
      </c>
      <c r="B16" s="433"/>
      <c r="C16" s="12"/>
      <c r="D16" s="12"/>
      <c r="F16" s="58"/>
      <c r="G16" s="58"/>
      <c r="H16" s="13"/>
      <c r="I16" s="55"/>
      <c r="J16" s="55"/>
      <c r="K16" s="51"/>
      <c r="L16" s="14"/>
      <c r="M16" s="13"/>
      <c r="N16" s="55"/>
      <c r="O16" s="55"/>
      <c r="P16" s="51"/>
      <c r="Q16" s="14"/>
      <c r="R16" s="13"/>
      <c r="S16" s="55"/>
      <c r="T16" s="55"/>
      <c r="U16" s="51"/>
      <c r="V16" s="14"/>
      <c r="W16" s="10"/>
      <c r="Y16" s="55"/>
      <c r="Z16" s="51"/>
      <c r="AA16" s="14"/>
      <c r="AB16" s="13"/>
      <c r="AC16" s="55"/>
      <c r="AD16" s="55"/>
      <c r="AE16" s="45"/>
      <c r="AF16" s="14"/>
      <c r="AG16" s="49"/>
    </row>
    <row r="17" spans="1:33" ht="35" x14ac:dyDescent="0.3">
      <c r="A17" s="37" t="s">
        <v>123</v>
      </c>
      <c r="B17" s="37" t="s">
        <v>124</v>
      </c>
      <c r="C17" s="37" t="s">
        <v>28</v>
      </c>
      <c r="D17" s="37"/>
      <c r="E17" s="61" t="s">
        <v>125</v>
      </c>
      <c r="F17" s="345" t="s">
        <v>36</v>
      </c>
      <c r="G17" s="52" t="s">
        <v>37</v>
      </c>
      <c r="H17" s="13"/>
      <c r="I17" s="55"/>
      <c r="J17" s="55"/>
      <c r="K17" s="346"/>
      <c r="L17" s="14"/>
      <c r="M17" s="13"/>
      <c r="N17" s="55"/>
      <c r="O17" s="55"/>
      <c r="P17" s="346"/>
      <c r="Q17" s="14"/>
      <c r="R17" s="13"/>
      <c r="S17" s="55"/>
      <c r="T17" s="55"/>
      <c r="U17" s="346"/>
      <c r="V17" s="14"/>
      <c r="W17" s="13"/>
      <c r="X17" s="55"/>
      <c r="Y17" s="55"/>
      <c r="Z17" s="346"/>
      <c r="AA17" s="14"/>
      <c r="AB17" s="13"/>
      <c r="AC17" s="55"/>
      <c r="AD17" s="55"/>
      <c r="AE17" s="347"/>
      <c r="AF17" s="14"/>
      <c r="AG17" s="348"/>
    </row>
    <row r="18" spans="1:33" ht="12.5" x14ac:dyDescent="0.25">
      <c r="A18" s="11">
        <v>1</v>
      </c>
      <c r="B18" s="189"/>
      <c r="C18" s="189"/>
      <c r="D18" s="189"/>
      <c r="E18" s="190"/>
      <c r="F18" s="191"/>
      <c r="G18" s="62">
        <f t="shared" ref="G18:G22" si="7">IFERROR(E18/F18, 0)</f>
        <v>0</v>
      </c>
      <c r="H18" s="254"/>
      <c r="I18" s="306"/>
      <c r="J18" s="193"/>
      <c r="K18" s="45">
        <f t="shared" ref="K18:K22" si="8">ROUND($G18*$J18*H18,0)</f>
        <v>0</v>
      </c>
      <c r="L18" s="14"/>
      <c r="M18" s="254"/>
      <c r="N18" s="306"/>
      <c r="O18" s="193"/>
      <c r="P18" s="45">
        <f>ROUND($G18*$O18*M18*$P$9,0)</f>
        <v>0</v>
      </c>
      <c r="Q18" s="14"/>
      <c r="R18" s="254"/>
      <c r="S18" s="306"/>
      <c r="T18" s="193"/>
      <c r="U18" s="45">
        <f>ROUND($G18*$T18*R18*$U$9,0)</f>
        <v>0</v>
      </c>
      <c r="V18" s="14"/>
      <c r="W18" s="254"/>
      <c r="X18" s="306"/>
      <c r="Y18" s="193"/>
      <c r="Z18" s="45">
        <f>ROUND($G18*$Y18*W18*$Z$9,0)</f>
        <v>0</v>
      </c>
      <c r="AA18" s="14"/>
      <c r="AB18" s="196"/>
      <c r="AC18" s="307"/>
      <c r="AD18" s="194"/>
      <c r="AE18" s="45">
        <f>ROUND($G18*$AD18*AB18*$AE$9,0)</f>
        <v>0</v>
      </c>
      <c r="AF18" s="14"/>
      <c r="AG18" s="49">
        <f t="shared" ref="AG18:AG22" si="9">SUM(U18+P18+K18+Z18+AE18)</f>
        <v>0</v>
      </c>
    </row>
    <row r="19" spans="1:33" ht="12.5" x14ac:dyDescent="0.25">
      <c r="A19" s="11">
        <v>2</v>
      </c>
      <c r="B19" s="189"/>
      <c r="C19" s="189"/>
      <c r="D19" s="189"/>
      <c r="E19" s="190"/>
      <c r="F19" s="191"/>
      <c r="G19" s="62">
        <f t="shared" si="7"/>
        <v>0</v>
      </c>
      <c r="H19" s="254"/>
      <c r="I19" s="306"/>
      <c r="J19" s="193"/>
      <c r="K19" s="45">
        <f>ROUND($G19*$J19*H19,0)</f>
        <v>0</v>
      </c>
      <c r="L19" s="14"/>
      <c r="M19" s="254"/>
      <c r="N19" s="306"/>
      <c r="O19" s="193"/>
      <c r="P19" s="45">
        <f>ROUND($G19*$O19*M19*$P$9,0)</f>
        <v>0</v>
      </c>
      <c r="Q19" s="14"/>
      <c r="R19" s="254"/>
      <c r="S19" s="306"/>
      <c r="T19" s="193"/>
      <c r="U19" s="45">
        <f>ROUND($G19*$T19*R19*$U$9,0)</f>
        <v>0</v>
      </c>
      <c r="V19" s="14"/>
      <c r="W19" s="254"/>
      <c r="X19" s="306"/>
      <c r="Y19" s="193"/>
      <c r="Z19" s="45">
        <f>ROUND($G19*$Y19*W19*$Z$9,0)</f>
        <v>0</v>
      </c>
      <c r="AA19" s="14"/>
      <c r="AB19" s="192"/>
      <c r="AC19" s="308"/>
      <c r="AD19" s="194"/>
      <c r="AE19" s="45">
        <f>ROUND($G19*$AD19*AB19*$AE$9,0)</f>
        <v>0</v>
      </c>
      <c r="AF19" s="14"/>
      <c r="AG19" s="49">
        <f t="shared" si="9"/>
        <v>0</v>
      </c>
    </row>
    <row r="20" spans="1:33" ht="12.5" x14ac:dyDescent="0.25">
      <c r="A20" s="11">
        <v>3</v>
      </c>
      <c r="B20" s="189"/>
      <c r="C20" s="189"/>
      <c r="D20" s="189"/>
      <c r="E20" s="190"/>
      <c r="F20" s="191"/>
      <c r="G20" s="62">
        <f t="shared" si="7"/>
        <v>0</v>
      </c>
      <c r="H20" s="254"/>
      <c r="I20" s="306"/>
      <c r="J20" s="193"/>
      <c r="K20" s="45">
        <f t="shared" si="8"/>
        <v>0</v>
      </c>
      <c r="L20" s="14"/>
      <c r="M20" s="254"/>
      <c r="N20" s="306"/>
      <c r="O20" s="193"/>
      <c r="P20" s="45">
        <f>ROUND($G20*$O20*M20*$P$9,0)</f>
        <v>0</v>
      </c>
      <c r="Q20" s="14"/>
      <c r="R20" s="254"/>
      <c r="S20" s="306"/>
      <c r="T20" s="193"/>
      <c r="U20" s="45">
        <f>ROUND($G20*$T20*R20*$U$9,0)</f>
        <v>0</v>
      </c>
      <c r="V20" s="14"/>
      <c r="W20" s="254"/>
      <c r="X20" s="306"/>
      <c r="Y20" s="193"/>
      <c r="Z20" s="45">
        <f>ROUND($G20*$Y20*W20*$Z$9,0)</f>
        <v>0</v>
      </c>
      <c r="AA20" s="14"/>
      <c r="AB20" s="192"/>
      <c r="AC20" s="308"/>
      <c r="AD20" s="194"/>
      <c r="AE20" s="45">
        <f>ROUND($G20*$AD20*AB20*$AE$9,0)</f>
        <v>0</v>
      </c>
      <c r="AF20" s="14"/>
      <c r="AG20" s="49">
        <f t="shared" si="9"/>
        <v>0</v>
      </c>
    </row>
    <row r="21" spans="1:33" ht="12.5" x14ac:dyDescent="0.25">
      <c r="A21" s="11">
        <v>4</v>
      </c>
      <c r="B21" s="189"/>
      <c r="C21" s="189"/>
      <c r="D21" s="189"/>
      <c r="E21" s="190"/>
      <c r="F21" s="191"/>
      <c r="G21" s="62">
        <f t="shared" si="7"/>
        <v>0</v>
      </c>
      <c r="H21" s="254"/>
      <c r="I21" s="306"/>
      <c r="J21" s="193"/>
      <c r="K21" s="45">
        <f t="shared" si="8"/>
        <v>0</v>
      </c>
      <c r="L21" s="14"/>
      <c r="M21" s="254"/>
      <c r="N21" s="306"/>
      <c r="O21" s="193"/>
      <c r="P21" s="45">
        <f>ROUND($G21*$O21*M21*$P$9,0)</f>
        <v>0</v>
      </c>
      <c r="Q21" s="14"/>
      <c r="R21" s="254"/>
      <c r="S21" s="306"/>
      <c r="T21" s="193"/>
      <c r="U21" s="45">
        <f>ROUND($G21*$T21*R21*$U$9,0)</f>
        <v>0</v>
      </c>
      <c r="V21" s="14"/>
      <c r="W21" s="254"/>
      <c r="X21" s="306"/>
      <c r="Y21" s="193"/>
      <c r="Z21" s="45">
        <f>ROUND($G21*$Y21*W21*$Z$9,0)</f>
        <v>0</v>
      </c>
      <c r="AA21" s="14"/>
      <c r="AB21" s="192"/>
      <c r="AC21" s="308"/>
      <c r="AD21" s="194"/>
      <c r="AE21" s="45">
        <f>ROUND($G21*$AD21*AB21*$AE$9,0)</f>
        <v>0</v>
      </c>
      <c r="AF21" s="14"/>
      <c r="AG21" s="49">
        <f t="shared" si="9"/>
        <v>0</v>
      </c>
    </row>
    <row r="22" spans="1:33" ht="12.5" x14ac:dyDescent="0.25">
      <c r="A22" s="11">
        <v>5</v>
      </c>
      <c r="B22" s="189"/>
      <c r="C22" s="189"/>
      <c r="D22" s="189"/>
      <c r="E22" s="190"/>
      <c r="F22" s="197"/>
      <c r="G22" s="62">
        <f t="shared" si="7"/>
        <v>0</v>
      </c>
      <c r="H22" s="254"/>
      <c r="I22" s="306"/>
      <c r="J22" s="193"/>
      <c r="K22" s="45">
        <f t="shared" si="8"/>
        <v>0</v>
      </c>
      <c r="L22" s="14"/>
      <c r="M22" s="254"/>
      <c r="N22" s="306"/>
      <c r="O22" s="193"/>
      <c r="P22" s="45">
        <f>ROUND($G22*$O22*M22*$P$9,0)</f>
        <v>0</v>
      </c>
      <c r="Q22" s="14"/>
      <c r="R22" s="254"/>
      <c r="S22" s="306"/>
      <c r="T22" s="193"/>
      <c r="U22" s="45">
        <f>ROUND($G22*$T22*R22*$U$9,0)</f>
        <v>0</v>
      </c>
      <c r="V22" s="14"/>
      <c r="W22" s="254"/>
      <c r="X22" s="306"/>
      <c r="Y22" s="193"/>
      <c r="Z22" s="45">
        <f>ROUND($G22*$Y22*W22*$Z$9,0)</f>
        <v>0</v>
      </c>
      <c r="AA22" s="14"/>
      <c r="AB22" s="192"/>
      <c r="AC22" s="308"/>
      <c r="AD22" s="194"/>
      <c r="AE22" s="45">
        <f>ROUND($G22*$AD22*AB22*$AE$9,0)</f>
        <v>0</v>
      </c>
      <c r="AF22" s="14"/>
      <c r="AG22" s="49">
        <f t="shared" si="9"/>
        <v>0</v>
      </c>
    </row>
    <row r="23" spans="1:33" ht="12.5" x14ac:dyDescent="0.25">
      <c r="A23" s="433" t="s">
        <v>33</v>
      </c>
      <c r="B23" s="433"/>
      <c r="C23" s="12"/>
      <c r="D23" s="12"/>
      <c r="F23" s="58"/>
      <c r="G23" s="58"/>
      <c r="H23" s="13"/>
      <c r="I23" s="55"/>
      <c r="J23" s="55"/>
      <c r="K23" s="51"/>
      <c r="L23" s="14"/>
      <c r="M23" s="13"/>
      <c r="N23" s="55"/>
      <c r="O23" s="55"/>
      <c r="P23" s="51"/>
      <c r="Q23" s="14"/>
      <c r="R23" s="13"/>
      <c r="S23" s="55"/>
      <c r="T23" s="55"/>
      <c r="U23" s="51"/>
      <c r="V23" s="14"/>
      <c r="W23" s="10"/>
      <c r="Y23" s="55"/>
      <c r="Z23" s="51"/>
      <c r="AA23" s="14"/>
      <c r="AB23" s="13"/>
      <c r="AC23" s="55"/>
      <c r="AD23" s="55"/>
      <c r="AE23" s="45"/>
      <c r="AF23" s="14"/>
      <c r="AG23" s="49"/>
    </row>
    <row r="24" spans="1:33" ht="46.5" x14ac:dyDescent="0.3">
      <c r="A24" s="37" t="s">
        <v>127</v>
      </c>
      <c r="B24" s="37" t="s">
        <v>126</v>
      </c>
      <c r="C24" s="37" t="s">
        <v>28</v>
      </c>
      <c r="D24" s="37"/>
      <c r="E24" s="61" t="s">
        <v>35</v>
      </c>
      <c r="F24" s="345" t="s">
        <v>36</v>
      </c>
      <c r="G24" s="52" t="s">
        <v>37</v>
      </c>
      <c r="H24" s="13"/>
      <c r="I24" s="55"/>
      <c r="J24" s="55"/>
      <c r="K24" s="346"/>
      <c r="L24" s="14"/>
      <c r="M24" s="13"/>
      <c r="N24" s="55"/>
      <c r="O24" s="55"/>
      <c r="P24" s="346"/>
      <c r="Q24" s="14"/>
      <c r="R24" s="13"/>
      <c r="S24" s="55"/>
      <c r="T24" s="55"/>
      <c r="U24" s="346"/>
      <c r="V24" s="14"/>
      <c r="W24" s="13"/>
      <c r="X24" s="55"/>
      <c r="Y24" s="55"/>
      <c r="Z24" s="346"/>
      <c r="AA24" s="14"/>
      <c r="AB24" s="13"/>
      <c r="AC24" s="55"/>
      <c r="AD24" s="55"/>
      <c r="AE24" s="347"/>
      <c r="AF24" s="14"/>
      <c r="AG24" s="348"/>
    </row>
    <row r="25" spans="1:33" ht="12.5" x14ac:dyDescent="0.25">
      <c r="A25" s="11">
        <v>1</v>
      </c>
      <c r="B25" s="189"/>
      <c r="C25" s="320"/>
      <c r="D25" s="320"/>
      <c r="E25" s="190"/>
      <c r="F25" s="191"/>
      <c r="G25" s="62">
        <f t="shared" ref="G25:G29" si="10">IFERROR(E25/F25, 0)</f>
        <v>0</v>
      </c>
      <c r="H25" s="254"/>
      <c r="I25" s="306"/>
      <c r="J25" s="193"/>
      <c r="K25" s="45">
        <f t="shared" ref="K25:K29" si="11">ROUND($G25*$J25*H25,0)</f>
        <v>0</v>
      </c>
      <c r="L25" s="14"/>
      <c r="M25" s="254"/>
      <c r="N25" s="306"/>
      <c r="O25" s="193"/>
      <c r="P25" s="45">
        <f>ROUND($G25*$O25*M25*$P$9,0)</f>
        <v>0</v>
      </c>
      <c r="Q25" s="14"/>
      <c r="R25" s="254"/>
      <c r="S25" s="306"/>
      <c r="T25" s="193"/>
      <c r="U25" s="45">
        <f>ROUND($G25*$T25*R25*$U$9,0)</f>
        <v>0</v>
      </c>
      <c r="V25" s="14"/>
      <c r="W25" s="254"/>
      <c r="X25" s="306"/>
      <c r="Y25" s="193"/>
      <c r="Z25" s="45">
        <f>ROUND($G25*$Y25*W25*$Z$9,0)</f>
        <v>0</v>
      </c>
      <c r="AA25" s="14"/>
      <c r="AB25" s="196"/>
      <c r="AC25" s="307"/>
      <c r="AD25" s="194"/>
      <c r="AE25" s="45">
        <f>ROUND($G25*$AD25*AB25*$AE$9,0)</f>
        <v>0</v>
      </c>
      <c r="AF25" s="14"/>
      <c r="AG25" s="49">
        <f t="shared" ref="AG25:AG29" si="12">SUM(U25+P25+K25+Z25+AE25)</f>
        <v>0</v>
      </c>
    </row>
    <row r="26" spans="1:33" ht="12.5" x14ac:dyDescent="0.25">
      <c r="A26" s="11">
        <v>2</v>
      </c>
      <c r="B26" s="189"/>
      <c r="C26" s="320"/>
      <c r="D26" s="320"/>
      <c r="E26" s="190"/>
      <c r="F26" s="191"/>
      <c r="G26" s="62">
        <f t="shared" si="10"/>
        <v>0</v>
      </c>
      <c r="H26" s="254"/>
      <c r="I26" s="306"/>
      <c r="J26" s="193"/>
      <c r="K26" s="45">
        <f>ROUND($G26*$J26*H26,0)</f>
        <v>0</v>
      </c>
      <c r="L26" s="14"/>
      <c r="M26" s="254"/>
      <c r="N26" s="306"/>
      <c r="O26" s="193"/>
      <c r="P26" s="45">
        <f>ROUND($G26*$O26*M26*$P$9,0)</f>
        <v>0</v>
      </c>
      <c r="Q26" s="14"/>
      <c r="R26" s="254"/>
      <c r="S26" s="306"/>
      <c r="T26" s="193"/>
      <c r="U26" s="45">
        <f>ROUND($G26*$T26*R26*$U$9,0)</f>
        <v>0</v>
      </c>
      <c r="V26" s="14"/>
      <c r="W26" s="254"/>
      <c r="X26" s="306"/>
      <c r="Y26" s="193"/>
      <c r="Z26" s="45">
        <f>ROUND($G26*$Y26*W26*$Z$9,0)</f>
        <v>0</v>
      </c>
      <c r="AA26" s="14"/>
      <c r="AB26" s="192"/>
      <c r="AC26" s="308"/>
      <c r="AD26" s="194"/>
      <c r="AE26" s="45">
        <f>ROUND($G26*$AD26*AB26*$AE$9,0)</f>
        <v>0</v>
      </c>
      <c r="AF26" s="14"/>
      <c r="AG26" s="49">
        <f t="shared" si="12"/>
        <v>0</v>
      </c>
    </row>
    <row r="27" spans="1:33" ht="12.5" x14ac:dyDescent="0.25">
      <c r="A27" s="11">
        <v>3</v>
      </c>
      <c r="B27" s="189"/>
      <c r="C27" s="189"/>
      <c r="D27" s="189"/>
      <c r="E27" s="190"/>
      <c r="F27" s="191"/>
      <c r="G27" s="62">
        <f t="shared" si="10"/>
        <v>0</v>
      </c>
      <c r="H27" s="254"/>
      <c r="I27" s="306"/>
      <c r="J27" s="193"/>
      <c r="K27" s="45">
        <f>ROUND($G27*$J27*H27,0)</f>
        <v>0</v>
      </c>
      <c r="L27" s="14"/>
      <c r="M27" s="254"/>
      <c r="N27" s="306"/>
      <c r="O27" s="193"/>
      <c r="P27" s="45">
        <f>ROUND($G27*$O27*M27*$P$9,0)</f>
        <v>0</v>
      </c>
      <c r="Q27" s="14"/>
      <c r="R27" s="254"/>
      <c r="S27" s="306"/>
      <c r="T27" s="193"/>
      <c r="U27" s="45">
        <f>ROUND($G27*$T27*R27*$U$9,0)</f>
        <v>0</v>
      </c>
      <c r="V27" s="14"/>
      <c r="W27" s="254"/>
      <c r="X27" s="306"/>
      <c r="Y27" s="193"/>
      <c r="Z27" s="45">
        <f>ROUND($G27*$Y27*W27*$Z$9,0)</f>
        <v>0</v>
      </c>
      <c r="AA27" s="14"/>
      <c r="AB27" s="192"/>
      <c r="AC27" s="308"/>
      <c r="AD27" s="194"/>
      <c r="AE27" s="45">
        <f>ROUND($G27*$AD27*AB27*$AE$9,0)</f>
        <v>0</v>
      </c>
      <c r="AF27" s="14"/>
      <c r="AG27" s="49">
        <f t="shared" si="12"/>
        <v>0</v>
      </c>
    </row>
    <row r="28" spans="1:33" ht="12.5" x14ac:dyDescent="0.25">
      <c r="A28" s="11">
        <v>4</v>
      </c>
      <c r="B28" s="189"/>
      <c r="C28" s="189"/>
      <c r="D28" s="189"/>
      <c r="E28" s="190"/>
      <c r="F28" s="191"/>
      <c r="G28" s="62">
        <f t="shared" si="10"/>
        <v>0</v>
      </c>
      <c r="H28" s="254"/>
      <c r="I28" s="306"/>
      <c r="J28" s="193"/>
      <c r="K28" s="45">
        <f t="shared" si="11"/>
        <v>0</v>
      </c>
      <c r="L28" s="14"/>
      <c r="M28" s="254"/>
      <c r="N28" s="306"/>
      <c r="O28" s="193"/>
      <c r="P28" s="45">
        <f>ROUND($G28*$O28*M28*$P$9,0)</f>
        <v>0</v>
      </c>
      <c r="Q28" s="14"/>
      <c r="R28" s="254"/>
      <c r="S28" s="306"/>
      <c r="T28" s="193"/>
      <c r="U28" s="45">
        <f>ROUND($G28*$T28*R28*$U$9,0)</f>
        <v>0</v>
      </c>
      <c r="V28" s="14"/>
      <c r="W28" s="254"/>
      <c r="X28" s="306"/>
      <c r="Y28" s="193"/>
      <c r="Z28" s="45">
        <f>ROUND($G28*$Y28*W28*$Z$9,0)</f>
        <v>0</v>
      </c>
      <c r="AA28" s="14"/>
      <c r="AB28" s="192"/>
      <c r="AC28" s="308"/>
      <c r="AD28" s="194"/>
      <c r="AE28" s="45">
        <f>ROUND($G28*$AD28*AB28*$AE$9,0)</f>
        <v>0</v>
      </c>
      <c r="AF28" s="14"/>
      <c r="AG28" s="49">
        <f t="shared" si="12"/>
        <v>0</v>
      </c>
    </row>
    <row r="29" spans="1:33" ht="12.5" x14ac:dyDescent="0.25">
      <c r="A29" s="11">
        <v>5</v>
      </c>
      <c r="B29" s="189"/>
      <c r="C29" s="189"/>
      <c r="D29" s="189"/>
      <c r="E29" s="190"/>
      <c r="F29" s="197"/>
      <c r="G29" s="62">
        <f t="shared" si="10"/>
        <v>0</v>
      </c>
      <c r="H29" s="254"/>
      <c r="I29" s="306"/>
      <c r="J29" s="193"/>
      <c r="K29" s="45">
        <f t="shared" si="11"/>
        <v>0</v>
      </c>
      <c r="L29" s="14"/>
      <c r="M29" s="254"/>
      <c r="N29" s="306"/>
      <c r="O29" s="193"/>
      <c r="P29" s="45">
        <f>ROUND($G29*$O29*M29*$P$9,0)</f>
        <v>0</v>
      </c>
      <c r="Q29" s="14"/>
      <c r="R29" s="254"/>
      <c r="S29" s="306"/>
      <c r="T29" s="193"/>
      <c r="U29" s="45">
        <f>ROUND($G29*$T29*R29*$U$9,0)</f>
        <v>0</v>
      </c>
      <c r="V29" s="14"/>
      <c r="W29" s="254"/>
      <c r="X29" s="306"/>
      <c r="Y29" s="193"/>
      <c r="Z29" s="45">
        <f>ROUND($G29*$Y29*W29*$Z$9,0)</f>
        <v>0</v>
      </c>
      <c r="AA29" s="14"/>
      <c r="AB29" s="192"/>
      <c r="AC29" s="308"/>
      <c r="AD29" s="194"/>
      <c r="AE29" s="45">
        <f>ROUND($G29*$AD29*AB29*$AE$9,0)</f>
        <v>0</v>
      </c>
      <c r="AF29" s="14"/>
      <c r="AG29" s="49">
        <f t="shared" si="12"/>
        <v>0</v>
      </c>
    </row>
    <row r="30" spans="1:33" ht="12.5" x14ac:dyDescent="0.25">
      <c r="A30" s="433" t="s">
        <v>33</v>
      </c>
      <c r="B30" s="433"/>
      <c r="C30" s="12"/>
      <c r="D30" s="12"/>
      <c r="F30" s="53"/>
      <c r="G30" s="53"/>
      <c r="H30" s="13"/>
      <c r="I30" s="55"/>
      <c r="J30" s="55"/>
      <c r="K30" s="51"/>
      <c r="L30" s="14"/>
      <c r="M30" s="13"/>
      <c r="N30" s="55"/>
      <c r="O30" s="55"/>
      <c r="P30" s="51"/>
      <c r="Q30" s="14"/>
      <c r="R30" s="13"/>
      <c r="S30" s="55"/>
      <c r="T30" s="55"/>
      <c r="U30" s="51"/>
      <c r="V30" s="14"/>
      <c r="W30" s="13"/>
      <c r="X30" s="55"/>
      <c r="Y30" s="55"/>
      <c r="Z30" s="51"/>
      <c r="AA30" s="14"/>
      <c r="AB30" s="13"/>
      <c r="AC30" s="55"/>
      <c r="AD30" s="55"/>
      <c r="AE30" s="51"/>
      <c r="AF30" s="14"/>
      <c r="AG30" s="63"/>
    </row>
    <row r="31" spans="1:33" ht="69.5" x14ac:dyDescent="0.3">
      <c r="A31" s="37" t="s">
        <v>38</v>
      </c>
      <c r="B31" s="37" t="s">
        <v>54</v>
      </c>
      <c r="C31" s="37" t="s">
        <v>28</v>
      </c>
      <c r="D31" s="37"/>
      <c r="E31" s="61" t="s">
        <v>39</v>
      </c>
      <c r="F31" s="76" t="s">
        <v>40</v>
      </c>
      <c r="G31" s="52" t="s">
        <v>41</v>
      </c>
      <c r="H31" s="75" t="s">
        <v>42</v>
      </c>
      <c r="I31" s="255" t="s">
        <v>43</v>
      </c>
      <c r="J31" s="74" t="s">
        <v>44</v>
      </c>
      <c r="K31" s="346"/>
      <c r="L31" s="14"/>
      <c r="M31" s="75" t="s">
        <v>42</v>
      </c>
      <c r="N31" s="255" t="s">
        <v>43</v>
      </c>
      <c r="O31" s="74" t="s">
        <v>44</v>
      </c>
      <c r="P31" s="346"/>
      <c r="Q31" s="14"/>
      <c r="R31" s="75" t="s">
        <v>42</v>
      </c>
      <c r="S31" s="255" t="s">
        <v>43</v>
      </c>
      <c r="T31" s="74" t="s">
        <v>44</v>
      </c>
      <c r="U31" s="346"/>
      <c r="V31" s="14"/>
      <c r="W31" s="75" t="s">
        <v>42</v>
      </c>
      <c r="X31" s="255" t="s">
        <v>43</v>
      </c>
      <c r="Y31" s="74" t="s">
        <v>44</v>
      </c>
      <c r="Z31" s="346"/>
      <c r="AA31" s="14"/>
      <c r="AB31" s="75" t="s">
        <v>42</v>
      </c>
      <c r="AC31" s="255" t="s">
        <v>43</v>
      </c>
      <c r="AD31" s="74" t="s">
        <v>44</v>
      </c>
      <c r="AE31" s="346"/>
      <c r="AF31" s="14"/>
      <c r="AG31" s="349"/>
    </row>
    <row r="32" spans="1:33" ht="12.5" x14ac:dyDescent="0.25">
      <c r="A32" s="11">
        <v>1</v>
      </c>
      <c r="B32" s="189"/>
      <c r="C32" s="189"/>
      <c r="D32" s="189"/>
      <c r="E32" s="190"/>
      <c r="F32" s="53">
        <f>E32*2080</f>
        <v>0</v>
      </c>
      <c r="G32" s="53">
        <f>F32/12</f>
        <v>0</v>
      </c>
      <c r="H32" s="254"/>
      <c r="I32" s="193"/>
      <c r="J32" s="193"/>
      <c r="K32" s="45">
        <f>ROUND($G32*$J32*I32*H32,0)</f>
        <v>0</v>
      </c>
      <c r="L32" s="14"/>
      <c r="M32" s="254"/>
      <c r="N32" s="193"/>
      <c r="O32" s="193"/>
      <c r="P32" s="45">
        <f t="shared" ref="P32:P37" si="13">ROUND($G32*$O32*N32*$M32*$P$9,0)</f>
        <v>0</v>
      </c>
      <c r="Q32" s="14"/>
      <c r="R32" s="254"/>
      <c r="S32" s="193"/>
      <c r="T32" s="193"/>
      <c r="U32" s="45">
        <f t="shared" ref="U32:U37" si="14">ROUND($G32*$T32*S32*R32*$U$9,0)</f>
        <v>0</v>
      </c>
      <c r="V32" s="14"/>
      <c r="W32" s="254"/>
      <c r="X32" s="193"/>
      <c r="Y32" s="193"/>
      <c r="Z32" s="45">
        <f t="shared" ref="Z32:Z37" si="15">ROUND($G32*$Y32*X32*W32*$Z$9,0)</f>
        <v>0</v>
      </c>
      <c r="AA32" s="14"/>
      <c r="AB32" s="254"/>
      <c r="AC32" s="193"/>
      <c r="AD32" s="193"/>
      <c r="AE32" s="45">
        <f t="shared" ref="AE32:AE37" si="16">ROUND($G32*$AD32*AC32*AB32*$AE$9,0)</f>
        <v>0</v>
      </c>
      <c r="AF32" s="14"/>
      <c r="AG32" s="49">
        <f t="shared" ref="AG32:AG37" si="17">SUM(U32+P32+K32+Z32+AE32)</f>
        <v>0</v>
      </c>
    </row>
    <row r="33" spans="1:33" ht="12.5" x14ac:dyDescent="0.25">
      <c r="A33" s="11">
        <v>2</v>
      </c>
      <c r="B33" s="189"/>
      <c r="C33" s="189"/>
      <c r="D33" s="189"/>
      <c r="E33" s="190"/>
      <c r="F33" s="53">
        <v>0</v>
      </c>
      <c r="G33" s="53">
        <v>0</v>
      </c>
      <c r="H33" s="254"/>
      <c r="I33" s="193"/>
      <c r="J33" s="193"/>
      <c r="K33" s="45">
        <f t="shared" ref="K33:K37" si="18">ROUND($G33*$J33*I33*H33,0)</f>
        <v>0</v>
      </c>
      <c r="L33" s="14"/>
      <c r="M33" s="254"/>
      <c r="N33" s="193"/>
      <c r="O33" s="193"/>
      <c r="P33" s="45">
        <f t="shared" si="13"/>
        <v>0</v>
      </c>
      <c r="Q33" s="14"/>
      <c r="R33" s="254"/>
      <c r="S33" s="193"/>
      <c r="T33" s="193"/>
      <c r="U33" s="45">
        <f t="shared" si="14"/>
        <v>0</v>
      </c>
      <c r="V33" s="14"/>
      <c r="W33" s="254"/>
      <c r="X33" s="193"/>
      <c r="Y33" s="193"/>
      <c r="Z33" s="45">
        <f t="shared" si="15"/>
        <v>0</v>
      </c>
      <c r="AA33" s="14"/>
      <c r="AB33" s="254"/>
      <c r="AC33" s="193"/>
      <c r="AD33" s="193"/>
      <c r="AE33" s="45">
        <f t="shared" si="16"/>
        <v>0</v>
      </c>
      <c r="AF33" s="14"/>
      <c r="AG33" s="49">
        <f t="shared" si="17"/>
        <v>0</v>
      </c>
    </row>
    <row r="34" spans="1:33" ht="12.5" x14ac:dyDescent="0.25">
      <c r="A34" s="11">
        <v>3</v>
      </c>
      <c r="B34" s="189"/>
      <c r="C34" s="189"/>
      <c r="D34" s="189"/>
      <c r="E34" s="190"/>
      <c r="F34" s="53">
        <f t="shared" ref="F34:F37" si="19">E34*2080</f>
        <v>0</v>
      </c>
      <c r="G34" s="53">
        <f t="shared" ref="G34:G37" si="20">F34/12</f>
        <v>0</v>
      </c>
      <c r="H34" s="254"/>
      <c r="I34" s="193"/>
      <c r="J34" s="193"/>
      <c r="K34" s="45">
        <f t="shared" si="18"/>
        <v>0</v>
      </c>
      <c r="L34" s="14"/>
      <c r="M34" s="254"/>
      <c r="N34" s="193"/>
      <c r="O34" s="193"/>
      <c r="P34" s="45">
        <f t="shared" si="13"/>
        <v>0</v>
      </c>
      <c r="Q34" s="14"/>
      <c r="R34" s="254"/>
      <c r="S34" s="193"/>
      <c r="T34" s="193"/>
      <c r="U34" s="45">
        <f t="shared" si="14"/>
        <v>0</v>
      </c>
      <c r="V34" s="14"/>
      <c r="W34" s="254"/>
      <c r="X34" s="193"/>
      <c r="Y34" s="193"/>
      <c r="Z34" s="45">
        <f t="shared" si="15"/>
        <v>0</v>
      </c>
      <c r="AA34" s="14"/>
      <c r="AB34" s="254"/>
      <c r="AC34" s="193"/>
      <c r="AD34" s="193"/>
      <c r="AE34" s="45">
        <f t="shared" si="16"/>
        <v>0</v>
      </c>
      <c r="AF34" s="14"/>
      <c r="AG34" s="49">
        <f t="shared" si="17"/>
        <v>0</v>
      </c>
    </row>
    <row r="35" spans="1:33" ht="12.5" x14ac:dyDescent="0.25">
      <c r="A35" s="11">
        <v>4</v>
      </c>
      <c r="B35" s="189"/>
      <c r="C35" s="189"/>
      <c r="D35" s="189"/>
      <c r="E35" s="190"/>
      <c r="F35" s="53">
        <f t="shared" si="19"/>
        <v>0</v>
      </c>
      <c r="G35" s="53">
        <f t="shared" si="20"/>
        <v>0</v>
      </c>
      <c r="H35" s="254"/>
      <c r="I35" s="193"/>
      <c r="J35" s="193"/>
      <c r="K35" s="45">
        <f t="shared" si="18"/>
        <v>0</v>
      </c>
      <c r="L35" s="14"/>
      <c r="M35" s="254"/>
      <c r="N35" s="193"/>
      <c r="O35" s="193"/>
      <c r="P35" s="45">
        <f t="shared" si="13"/>
        <v>0</v>
      </c>
      <c r="Q35" s="14"/>
      <c r="R35" s="254"/>
      <c r="S35" s="193"/>
      <c r="T35" s="193"/>
      <c r="U35" s="45">
        <f t="shared" si="14"/>
        <v>0</v>
      </c>
      <c r="V35" s="14"/>
      <c r="W35" s="254"/>
      <c r="X35" s="193"/>
      <c r="Y35" s="193"/>
      <c r="Z35" s="45">
        <f t="shared" si="15"/>
        <v>0</v>
      </c>
      <c r="AA35" s="14"/>
      <c r="AB35" s="254"/>
      <c r="AC35" s="193"/>
      <c r="AD35" s="193"/>
      <c r="AE35" s="45">
        <f t="shared" si="16"/>
        <v>0</v>
      </c>
      <c r="AF35" s="14"/>
      <c r="AG35" s="49">
        <f t="shared" si="17"/>
        <v>0</v>
      </c>
    </row>
    <row r="36" spans="1:33" ht="12.5" x14ac:dyDescent="0.25">
      <c r="A36" s="11">
        <v>5</v>
      </c>
      <c r="B36" s="189"/>
      <c r="C36" s="189"/>
      <c r="D36" s="189"/>
      <c r="E36" s="190"/>
      <c r="F36" s="53">
        <f t="shared" si="19"/>
        <v>0</v>
      </c>
      <c r="G36" s="53">
        <f t="shared" si="20"/>
        <v>0</v>
      </c>
      <c r="H36" s="254"/>
      <c r="I36" s="193"/>
      <c r="J36" s="193"/>
      <c r="K36" s="45">
        <f t="shared" si="18"/>
        <v>0</v>
      </c>
      <c r="L36" s="14"/>
      <c r="M36" s="254"/>
      <c r="N36" s="193"/>
      <c r="O36" s="193"/>
      <c r="P36" s="45">
        <f t="shared" si="13"/>
        <v>0</v>
      </c>
      <c r="Q36" s="14"/>
      <c r="R36" s="254"/>
      <c r="S36" s="193"/>
      <c r="T36" s="193"/>
      <c r="U36" s="45">
        <f t="shared" si="14"/>
        <v>0</v>
      </c>
      <c r="V36" s="14"/>
      <c r="W36" s="254"/>
      <c r="X36" s="193"/>
      <c r="Y36" s="193"/>
      <c r="Z36" s="45">
        <f t="shared" si="15"/>
        <v>0</v>
      </c>
      <c r="AA36" s="14"/>
      <c r="AB36" s="254"/>
      <c r="AC36" s="193"/>
      <c r="AD36" s="193"/>
      <c r="AE36" s="45">
        <f t="shared" si="16"/>
        <v>0</v>
      </c>
      <c r="AF36" s="14"/>
      <c r="AG36" s="49">
        <f t="shared" si="17"/>
        <v>0</v>
      </c>
    </row>
    <row r="37" spans="1:33" ht="12.5" x14ac:dyDescent="0.25">
      <c r="A37" s="11">
        <v>6</v>
      </c>
      <c r="B37" s="189"/>
      <c r="C37" s="189"/>
      <c r="D37" s="189"/>
      <c r="E37" s="190"/>
      <c r="F37" s="53">
        <f t="shared" si="19"/>
        <v>0</v>
      </c>
      <c r="G37" s="53">
        <f t="shared" si="20"/>
        <v>0</v>
      </c>
      <c r="H37" s="254"/>
      <c r="I37" s="193"/>
      <c r="J37" s="193"/>
      <c r="K37" s="45">
        <f t="shared" si="18"/>
        <v>0</v>
      </c>
      <c r="L37" s="14"/>
      <c r="M37" s="254"/>
      <c r="N37" s="193"/>
      <c r="O37" s="193"/>
      <c r="P37" s="45">
        <f t="shared" si="13"/>
        <v>0</v>
      </c>
      <c r="Q37" s="14"/>
      <c r="R37" s="254"/>
      <c r="S37" s="193"/>
      <c r="T37" s="193"/>
      <c r="U37" s="45">
        <f t="shared" si="14"/>
        <v>0</v>
      </c>
      <c r="V37" s="14"/>
      <c r="W37" s="254"/>
      <c r="X37" s="193"/>
      <c r="Y37" s="193"/>
      <c r="Z37" s="45">
        <f t="shared" si="15"/>
        <v>0</v>
      </c>
      <c r="AA37" s="14"/>
      <c r="AB37" s="254"/>
      <c r="AC37" s="193"/>
      <c r="AD37" s="193"/>
      <c r="AE37" s="45">
        <f t="shared" si="16"/>
        <v>0</v>
      </c>
      <c r="AF37" s="14"/>
      <c r="AG37" s="49">
        <f t="shared" si="17"/>
        <v>0</v>
      </c>
    </row>
    <row r="38" spans="1:33" ht="12.5" x14ac:dyDescent="0.25">
      <c r="A38" s="59"/>
      <c r="B38" s="59"/>
      <c r="C38" s="12"/>
      <c r="D38" s="12"/>
      <c r="F38" s="53"/>
      <c r="G38" s="53"/>
      <c r="H38" s="13"/>
      <c r="I38" s="55"/>
      <c r="J38" s="55"/>
      <c r="K38" s="51"/>
      <c r="L38" s="14"/>
      <c r="M38" s="13"/>
      <c r="N38" s="55"/>
      <c r="O38" s="55"/>
      <c r="P38" s="51"/>
      <c r="Q38" s="14"/>
      <c r="R38" s="13"/>
      <c r="S38" s="55"/>
      <c r="T38" s="55"/>
      <c r="U38" s="51"/>
      <c r="V38" s="14"/>
      <c r="W38" s="13"/>
      <c r="X38" s="55"/>
      <c r="Y38" s="55"/>
      <c r="Z38" s="51"/>
      <c r="AA38" s="14"/>
      <c r="AB38" s="13"/>
      <c r="AC38" s="55"/>
      <c r="AD38" s="55"/>
      <c r="AE38" s="51"/>
      <c r="AF38" s="14"/>
      <c r="AG38" s="63"/>
    </row>
    <row r="39" spans="1:33" x14ac:dyDescent="0.3">
      <c r="A39" s="90" t="s">
        <v>45</v>
      </c>
      <c r="B39" s="90"/>
      <c r="C39" s="91"/>
      <c r="D39" s="91"/>
      <c r="E39" s="92"/>
      <c r="F39" s="93"/>
      <c r="G39" s="93"/>
      <c r="H39" s="94"/>
      <c r="I39" s="95"/>
      <c r="J39" s="95"/>
      <c r="K39" s="96"/>
      <c r="L39" s="97"/>
      <c r="M39" s="94"/>
      <c r="N39" s="95"/>
      <c r="O39" s="95"/>
      <c r="P39" s="96"/>
      <c r="Q39" s="97"/>
      <c r="R39" s="94"/>
      <c r="S39" s="95"/>
      <c r="T39" s="95"/>
      <c r="U39" s="96"/>
      <c r="V39" s="97"/>
      <c r="W39" s="94"/>
      <c r="X39" s="95"/>
      <c r="Y39" s="95"/>
      <c r="Z39" s="96"/>
      <c r="AA39" s="97"/>
      <c r="AB39" s="94"/>
      <c r="AC39" s="95"/>
      <c r="AD39" s="95"/>
      <c r="AE39" s="96"/>
      <c r="AF39" s="97"/>
      <c r="AG39" s="98"/>
    </row>
    <row r="40" spans="1:33" x14ac:dyDescent="0.3">
      <c r="A40" s="99" t="s">
        <v>27</v>
      </c>
      <c r="B40" s="90" t="s">
        <v>46</v>
      </c>
      <c r="C40" s="91" t="s">
        <v>47</v>
      </c>
      <c r="D40" s="91"/>
      <c r="E40" s="92"/>
      <c r="F40" s="93"/>
      <c r="G40" s="93"/>
      <c r="H40" s="94"/>
      <c r="I40" s="95"/>
      <c r="J40" s="95"/>
      <c r="K40" s="96">
        <f>SUM(K10:K15)</f>
        <v>0</v>
      </c>
      <c r="L40" s="97"/>
      <c r="M40" s="94"/>
      <c r="N40" s="95"/>
      <c r="O40" s="95"/>
      <c r="P40" s="96">
        <f>SUM(P10:P15)</f>
        <v>0</v>
      </c>
      <c r="Q40" s="97"/>
      <c r="R40" s="94"/>
      <c r="S40" s="95"/>
      <c r="T40" s="95"/>
      <c r="U40" s="96">
        <f>SUM(U10:U15)</f>
        <v>0</v>
      </c>
      <c r="V40" s="97"/>
      <c r="W40" s="94"/>
      <c r="X40" s="95"/>
      <c r="Y40" s="95"/>
      <c r="Z40" s="96">
        <f>SUM(Z10:Z15)</f>
        <v>0</v>
      </c>
      <c r="AA40" s="97"/>
      <c r="AB40" s="94"/>
      <c r="AC40" s="95"/>
      <c r="AD40" s="95"/>
      <c r="AE40" s="96">
        <f>SUM(AE10:AE15)</f>
        <v>0</v>
      </c>
      <c r="AF40" s="97"/>
      <c r="AG40" s="98">
        <f>SUM(AG10:AG15)</f>
        <v>0</v>
      </c>
    </row>
    <row r="41" spans="1:33" x14ac:dyDescent="0.3">
      <c r="A41" s="99" t="s">
        <v>123</v>
      </c>
      <c r="B41" s="90" t="s">
        <v>48</v>
      </c>
      <c r="C41" s="91" t="s">
        <v>49</v>
      </c>
      <c r="D41" s="91"/>
      <c r="E41" s="92"/>
      <c r="F41" s="93"/>
      <c r="G41" s="93"/>
      <c r="H41" s="94"/>
      <c r="I41" s="95"/>
      <c r="J41" s="95"/>
      <c r="K41" s="96">
        <f>SUM(K18:K22)</f>
        <v>0</v>
      </c>
      <c r="L41" s="97"/>
      <c r="M41" s="94"/>
      <c r="N41" s="95"/>
      <c r="O41" s="95"/>
      <c r="P41" s="96">
        <f>SUM(P18:P22)</f>
        <v>0</v>
      </c>
      <c r="Q41" s="97"/>
      <c r="R41" s="94"/>
      <c r="S41" s="95"/>
      <c r="T41" s="95"/>
      <c r="U41" s="96">
        <f>SUM(U18:U22)</f>
        <v>0</v>
      </c>
      <c r="V41" s="97"/>
      <c r="W41" s="94"/>
      <c r="X41" s="95"/>
      <c r="Y41" s="95"/>
      <c r="Z41" s="96">
        <f>SUM(Z18:Z22)</f>
        <v>0</v>
      </c>
      <c r="AA41" s="97"/>
      <c r="AB41" s="94"/>
      <c r="AC41" s="95"/>
      <c r="AD41" s="95"/>
      <c r="AE41" s="96">
        <f>SUM(AE18:AE22)</f>
        <v>0</v>
      </c>
      <c r="AF41" s="97"/>
      <c r="AG41" s="98">
        <f>SUM(AG18:AG22)</f>
        <v>0</v>
      </c>
    </row>
    <row r="42" spans="1:33" x14ac:dyDescent="0.3">
      <c r="A42" s="99" t="s">
        <v>127</v>
      </c>
      <c r="B42" s="90" t="s">
        <v>128</v>
      </c>
      <c r="C42" s="91" t="s">
        <v>49</v>
      </c>
      <c r="D42" s="91"/>
      <c r="E42" s="92"/>
      <c r="F42" s="93"/>
      <c r="G42" s="93"/>
      <c r="H42" s="94"/>
      <c r="I42" s="95"/>
      <c r="J42" s="95"/>
      <c r="K42" s="96">
        <f>SUM(K25:K29)</f>
        <v>0</v>
      </c>
      <c r="L42" s="97"/>
      <c r="M42" s="94"/>
      <c r="N42" s="95"/>
      <c r="O42" s="95"/>
      <c r="P42" s="96">
        <f>SUM(P25:P29)</f>
        <v>0</v>
      </c>
      <c r="Q42" s="97"/>
      <c r="R42" s="94"/>
      <c r="S42" s="95"/>
      <c r="T42" s="95"/>
      <c r="U42" s="96">
        <f>SUM(U25:U29)</f>
        <v>0</v>
      </c>
      <c r="V42" s="97"/>
      <c r="W42" s="94"/>
      <c r="X42" s="95"/>
      <c r="Y42" s="95"/>
      <c r="Z42" s="96">
        <f>SUM(Z25:Z29)</f>
        <v>0</v>
      </c>
      <c r="AA42" s="97"/>
      <c r="AB42" s="94"/>
      <c r="AC42" s="95"/>
      <c r="AD42" s="95"/>
      <c r="AE42" s="96">
        <f>SUM(AE25:AE29)</f>
        <v>0</v>
      </c>
      <c r="AF42" s="97"/>
      <c r="AG42" s="96">
        <f>SUM(AG25:AG29)</f>
        <v>0</v>
      </c>
    </row>
    <row r="43" spans="1:33" x14ac:dyDescent="0.3">
      <c r="A43" s="99" t="s">
        <v>38</v>
      </c>
      <c r="B43" s="90" t="s">
        <v>54</v>
      </c>
      <c r="C43" s="91" t="s">
        <v>47</v>
      </c>
      <c r="D43" s="91"/>
      <c r="E43" s="92"/>
      <c r="F43" s="93"/>
      <c r="G43" s="93"/>
      <c r="H43" s="94"/>
      <c r="I43" s="95"/>
      <c r="J43" s="95"/>
      <c r="K43" s="96">
        <f>SUM(K32:K37)</f>
        <v>0</v>
      </c>
      <c r="L43" s="97"/>
      <c r="M43" s="94"/>
      <c r="N43" s="95"/>
      <c r="O43" s="95"/>
      <c r="P43" s="96">
        <f>SUM(P32:P37)</f>
        <v>0</v>
      </c>
      <c r="Q43" s="97"/>
      <c r="R43" s="94"/>
      <c r="S43" s="95"/>
      <c r="T43" s="95"/>
      <c r="U43" s="96">
        <f>SUM(U32:U37)</f>
        <v>0</v>
      </c>
      <c r="V43" s="97"/>
      <c r="W43" s="94"/>
      <c r="X43" s="95"/>
      <c r="Y43" s="95"/>
      <c r="Z43" s="96">
        <f>SUM(Z32:Z37)</f>
        <v>0</v>
      </c>
      <c r="AA43" s="97"/>
      <c r="AB43" s="94"/>
      <c r="AC43" s="95"/>
      <c r="AD43" s="95"/>
      <c r="AE43" s="96">
        <f>SUM(AE32:AE37)</f>
        <v>0</v>
      </c>
      <c r="AF43" s="97"/>
      <c r="AG43" s="98">
        <f>SUM(AG32:AG37)</f>
        <v>0</v>
      </c>
    </row>
    <row r="44" spans="1:33" x14ac:dyDescent="0.3">
      <c r="A44" s="59"/>
      <c r="B44" s="59"/>
      <c r="C44" s="12"/>
      <c r="D44" s="12"/>
      <c r="F44" s="53"/>
      <c r="G44" s="53"/>
      <c r="H44" s="13"/>
      <c r="I44" s="55"/>
      <c r="J44" s="55"/>
      <c r="K44" s="51"/>
      <c r="L44" s="14"/>
      <c r="M44" s="13"/>
      <c r="N44" s="55"/>
      <c r="O44" s="55"/>
      <c r="P44" s="51"/>
      <c r="Q44" s="14"/>
      <c r="R44" s="13"/>
      <c r="S44" s="55"/>
      <c r="T44" s="55"/>
      <c r="U44" s="51"/>
      <c r="V44" s="14"/>
      <c r="W44" s="13"/>
      <c r="X44" s="55"/>
      <c r="Y44" s="55"/>
      <c r="Z44" s="51"/>
      <c r="AA44" s="14"/>
      <c r="AB44" s="13"/>
      <c r="AC44" s="55"/>
      <c r="AD44" s="55"/>
      <c r="AE44" s="51"/>
      <c r="AF44" s="14"/>
      <c r="AG44" s="98"/>
    </row>
    <row r="45" spans="1:33" s="18" customFormat="1" x14ac:dyDescent="0.3">
      <c r="A45" s="198" t="s">
        <v>50</v>
      </c>
      <c r="B45" s="199"/>
      <c r="C45" s="199"/>
      <c r="D45" s="199"/>
      <c r="E45" s="200"/>
      <c r="F45" s="200"/>
      <c r="G45" s="200"/>
      <c r="H45" s="201"/>
      <c r="I45" s="199"/>
      <c r="J45" s="199"/>
      <c r="K45" s="202">
        <f>SUM(K40:K43)</f>
        <v>0</v>
      </c>
      <c r="L45" s="203"/>
      <c r="M45" s="204"/>
      <c r="N45" s="203"/>
      <c r="O45" s="203"/>
      <c r="P45" s="202">
        <f>SUM(P40:P43)</f>
        <v>0</v>
      </c>
      <c r="Q45" s="203"/>
      <c r="R45" s="204"/>
      <c r="S45" s="203"/>
      <c r="T45" s="203"/>
      <c r="U45" s="202">
        <f>SUM(U40:U43)</f>
        <v>0</v>
      </c>
      <c r="V45" s="203"/>
      <c r="W45" s="204"/>
      <c r="X45" s="203"/>
      <c r="Y45" s="203"/>
      <c r="Z45" s="202">
        <f>SUM(Z40:Z43)</f>
        <v>0</v>
      </c>
      <c r="AA45" s="203"/>
      <c r="AB45" s="204"/>
      <c r="AC45" s="203"/>
      <c r="AD45" s="203"/>
      <c r="AE45" s="202">
        <f>SUM(AE40:AE43)</f>
        <v>0</v>
      </c>
      <c r="AF45" s="203"/>
      <c r="AG45" s="205">
        <f>SUM(AG40:AG43)</f>
        <v>0</v>
      </c>
    </row>
    <row r="46" spans="1:33" ht="12.5" x14ac:dyDescent="0.25">
      <c r="A46" s="24"/>
      <c r="B46" s="12"/>
      <c r="C46" s="12"/>
      <c r="D46" s="12"/>
      <c r="H46" s="20"/>
      <c r="I46" s="12"/>
      <c r="J46" s="12"/>
      <c r="K46" s="45"/>
      <c r="L46" s="21"/>
      <c r="M46" s="22"/>
      <c r="N46" s="21"/>
      <c r="O46" s="21"/>
      <c r="P46" s="45"/>
      <c r="Q46" s="21"/>
      <c r="R46" s="22"/>
      <c r="S46" s="21"/>
      <c r="T46" s="21"/>
      <c r="U46" s="45"/>
      <c r="V46" s="21"/>
      <c r="W46" s="22"/>
      <c r="X46" s="21"/>
      <c r="Y46" s="21"/>
      <c r="Z46" s="45"/>
      <c r="AA46" s="21"/>
      <c r="AB46" s="22"/>
      <c r="AC46" s="21"/>
      <c r="AD46" s="21"/>
      <c r="AE46" s="45"/>
      <c r="AF46" s="21"/>
      <c r="AG46" s="49"/>
    </row>
    <row r="47" spans="1:33" ht="12.5" x14ac:dyDescent="0.25">
      <c r="A47" s="430" t="s">
        <v>51</v>
      </c>
      <c r="B47" s="431"/>
      <c r="C47" s="65" t="s">
        <v>52</v>
      </c>
      <c r="D47" s="65"/>
      <c r="E47" s="67" t="s">
        <v>53</v>
      </c>
      <c r="H47" s="25"/>
      <c r="I47" s="34"/>
      <c r="J47" s="34"/>
      <c r="K47" s="45"/>
      <c r="L47" s="21"/>
      <c r="M47" s="22"/>
      <c r="N47" s="21"/>
      <c r="O47" s="21"/>
      <c r="P47" s="45"/>
      <c r="Q47" s="21"/>
      <c r="R47" s="22"/>
      <c r="S47" s="21"/>
      <c r="T47" s="21"/>
      <c r="U47" s="45"/>
      <c r="V47" s="21"/>
      <c r="W47" s="22"/>
      <c r="X47" s="21"/>
      <c r="Y47" s="21"/>
      <c r="Z47" s="45"/>
      <c r="AA47" s="21"/>
      <c r="AB47" s="22"/>
      <c r="AC47" s="21"/>
      <c r="AD47" s="21"/>
      <c r="AE47" s="45"/>
      <c r="AF47" s="21"/>
      <c r="AG47" s="49"/>
    </row>
    <row r="48" spans="1:33" ht="12.5" x14ac:dyDescent="0.25">
      <c r="A48" s="78" t="s">
        <v>27</v>
      </c>
      <c r="B48" s="12" t="s">
        <v>46</v>
      </c>
      <c r="C48" s="66">
        <v>0.23</v>
      </c>
      <c r="D48" s="66"/>
      <c r="E48" s="32"/>
      <c r="F48" s="32"/>
      <c r="G48" s="32"/>
      <c r="H48" s="182"/>
      <c r="I48" s="183"/>
      <c r="J48" s="183"/>
      <c r="K48" s="51">
        <f>K40*$C48</f>
        <v>0</v>
      </c>
      <c r="L48" s="184"/>
      <c r="M48" s="182"/>
      <c r="N48" s="183"/>
      <c r="O48" s="183"/>
      <c r="P48" s="51">
        <f>P40*$C48</f>
        <v>0</v>
      </c>
      <c r="Q48" s="184"/>
      <c r="R48" s="182"/>
      <c r="S48" s="183"/>
      <c r="T48" s="183"/>
      <c r="U48" s="51">
        <f>U40*$C48</f>
        <v>0</v>
      </c>
      <c r="V48" s="184"/>
      <c r="W48" s="182"/>
      <c r="X48" s="183"/>
      <c r="Y48" s="183"/>
      <c r="Z48" s="51">
        <f>Z40*$C48</f>
        <v>0</v>
      </c>
      <c r="AA48" s="184"/>
      <c r="AB48" s="182"/>
      <c r="AC48" s="183"/>
      <c r="AD48" s="183"/>
      <c r="AE48" s="51">
        <f>AE40*$C48</f>
        <v>0</v>
      </c>
      <c r="AF48" s="185"/>
      <c r="AG48" s="63">
        <f>SUM(K48:AF48)</f>
        <v>0</v>
      </c>
    </row>
    <row r="49" spans="1:33" ht="12.5" x14ac:dyDescent="0.25">
      <c r="A49" s="78" t="s">
        <v>123</v>
      </c>
      <c r="B49" s="12" t="s">
        <v>48</v>
      </c>
      <c r="C49" s="66">
        <v>0.28999999999999998</v>
      </c>
      <c r="D49" s="66"/>
      <c r="E49" s="32"/>
      <c r="F49" s="32"/>
      <c r="G49" s="32"/>
      <c r="H49" s="182"/>
      <c r="I49" s="183"/>
      <c r="J49" s="183"/>
      <c r="K49" s="51">
        <f>K41*$C49</f>
        <v>0</v>
      </c>
      <c r="L49" s="185"/>
      <c r="M49" s="186"/>
      <c r="N49" s="185"/>
      <c r="O49" s="185"/>
      <c r="P49" s="51">
        <f>P41*$C49</f>
        <v>0</v>
      </c>
      <c r="Q49" s="185"/>
      <c r="R49" s="186"/>
      <c r="S49" s="185"/>
      <c r="T49" s="185"/>
      <c r="U49" s="51">
        <f>U41*$C49</f>
        <v>0</v>
      </c>
      <c r="V49" s="185"/>
      <c r="W49" s="186"/>
      <c r="X49" s="185"/>
      <c r="Y49" s="185"/>
      <c r="Z49" s="51">
        <f>Z41*$C49</f>
        <v>0</v>
      </c>
      <c r="AA49" s="185"/>
      <c r="AB49" s="186"/>
      <c r="AC49" s="185"/>
      <c r="AD49" s="185"/>
      <c r="AE49" s="51">
        <f>AE41*$C49</f>
        <v>0</v>
      </c>
      <c r="AF49" s="185"/>
      <c r="AG49" s="63">
        <f>SUM(K49:AF49)</f>
        <v>0</v>
      </c>
    </row>
    <row r="50" spans="1:33" ht="12.5" x14ac:dyDescent="0.25">
      <c r="A50" s="78" t="s">
        <v>127</v>
      </c>
      <c r="B50" s="12" t="s">
        <v>128</v>
      </c>
      <c r="C50" s="66">
        <v>0.1</v>
      </c>
      <c r="D50" s="66"/>
      <c r="H50" s="182"/>
      <c r="K50" s="51">
        <f>K42*$C50</f>
        <v>0</v>
      </c>
      <c r="M50" s="186"/>
      <c r="P50" s="51">
        <f>P42*$C50</f>
        <v>0</v>
      </c>
      <c r="Q50" s="185"/>
      <c r="R50" s="186"/>
      <c r="U50" s="51">
        <f>U42*$C50</f>
        <v>0</v>
      </c>
      <c r="V50" s="185"/>
      <c r="W50" s="186"/>
      <c r="Z50" s="51">
        <f>Z42*$C50</f>
        <v>0</v>
      </c>
      <c r="AB50" s="186"/>
      <c r="AE50" s="51">
        <f>AE42*$C50</f>
        <v>0</v>
      </c>
      <c r="AG50" s="63">
        <f>SUM(K50:AF50)</f>
        <v>0</v>
      </c>
    </row>
    <row r="51" spans="1:33" ht="12.5" x14ac:dyDescent="0.25">
      <c r="A51" s="78" t="s">
        <v>38</v>
      </c>
      <c r="B51" s="12" t="s">
        <v>54</v>
      </c>
      <c r="C51" s="66">
        <v>0</v>
      </c>
      <c r="D51" s="66"/>
      <c r="E51" s="32"/>
      <c r="F51" s="32"/>
      <c r="G51" s="32"/>
      <c r="H51" s="182"/>
      <c r="I51" s="183"/>
      <c r="J51" s="183"/>
      <c r="K51" s="51">
        <f t="shared" ref="K51" si="21">K43*$C51</f>
        <v>0</v>
      </c>
      <c r="L51" s="185"/>
      <c r="M51" s="186"/>
      <c r="N51" s="185"/>
      <c r="O51" s="185"/>
      <c r="P51" s="51">
        <f t="shared" ref="P51" si="22">P43*$C51</f>
        <v>0</v>
      </c>
      <c r="Q51" s="185"/>
      <c r="R51" s="186"/>
      <c r="S51" s="185"/>
      <c r="T51" s="185"/>
      <c r="U51" s="51">
        <f t="shared" ref="U51" si="23">U43*$C51</f>
        <v>0</v>
      </c>
      <c r="V51" s="185"/>
      <c r="W51" s="186"/>
      <c r="X51" s="185"/>
      <c r="Y51" s="185"/>
      <c r="Z51" s="51">
        <f t="shared" ref="Z51" si="24">Z43*$C51</f>
        <v>0</v>
      </c>
      <c r="AA51" s="185"/>
      <c r="AB51" s="186"/>
      <c r="AC51" s="185"/>
      <c r="AD51" s="185"/>
      <c r="AE51" s="51">
        <f t="shared" ref="AE51" si="25">AE43*$C51</f>
        <v>0</v>
      </c>
      <c r="AF51" s="185"/>
      <c r="AG51" s="63">
        <f>SUM(K51:AF51)</f>
        <v>0</v>
      </c>
    </row>
    <row r="52" spans="1:33" ht="12.5" x14ac:dyDescent="0.25">
      <c r="A52" s="19"/>
      <c r="B52" s="12"/>
      <c r="C52" s="66"/>
      <c r="D52" s="66"/>
      <c r="E52" s="32"/>
      <c r="F52" s="32"/>
      <c r="G52" s="32"/>
      <c r="H52" s="26"/>
      <c r="I52" s="35"/>
      <c r="J52" s="35"/>
      <c r="K52" s="68"/>
      <c r="L52" s="27"/>
      <c r="M52" s="28"/>
      <c r="N52" s="27"/>
      <c r="O52" s="27"/>
      <c r="P52" s="68"/>
      <c r="Q52" s="27"/>
      <c r="R52" s="28"/>
      <c r="S52" s="27"/>
      <c r="T52" s="27"/>
      <c r="U52" s="68"/>
      <c r="V52" s="27"/>
      <c r="W52" s="28"/>
      <c r="X52" s="27"/>
      <c r="Y52" s="27"/>
      <c r="Z52" s="68"/>
      <c r="AA52" s="27"/>
      <c r="AB52" s="28"/>
      <c r="AC52" s="27"/>
      <c r="AD52" s="27"/>
      <c r="AE52" s="68"/>
      <c r="AF52" s="27"/>
      <c r="AG52" s="63"/>
    </row>
    <row r="53" spans="1:33" s="18" customFormat="1" ht="12.5" x14ac:dyDescent="0.25">
      <c r="A53" s="206" t="s">
        <v>7</v>
      </c>
      <c r="B53" s="199"/>
      <c r="C53" s="207"/>
      <c r="D53" s="207"/>
      <c r="E53" s="200"/>
      <c r="F53" s="200"/>
      <c r="G53" s="200"/>
      <c r="H53" s="208"/>
      <c r="I53" s="209"/>
      <c r="J53" s="209"/>
      <c r="K53" s="202">
        <f>SUM(K48:K51)</f>
        <v>0</v>
      </c>
      <c r="L53" s="210"/>
      <c r="M53" s="211"/>
      <c r="N53" s="210"/>
      <c r="O53" s="210"/>
      <c r="P53" s="202">
        <f>SUM(P48:P51)</f>
        <v>0</v>
      </c>
      <c r="Q53" s="210"/>
      <c r="R53" s="211"/>
      <c r="S53" s="210"/>
      <c r="T53" s="210"/>
      <c r="U53" s="202">
        <f>SUM(U48:U51)</f>
        <v>0</v>
      </c>
      <c r="V53" s="210"/>
      <c r="W53" s="211"/>
      <c r="X53" s="210"/>
      <c r="Y53" s="210"/>
      <c r="Z53" s="202">
        <f>SUM(Z48:Z51)</f>
        <v>0</v>
      </c>
      <c r="AA53" s="210"/>
      <c r="AB53" s="211"/>
      <c r="AC53" s="210"/>
      <c r="AD53" s="210"/>
      <c r="AE53" s="202">
        <f>SUM(AE48:AE51)</f>
        <v>0</v>
      </c>
      <c r="AF53" s="210"/>
      <c r="AG53" s="212">
        <f>SUM(AG48:AG51)</f>
        <v>0</v>
      </c>
    </row>
    <row r="54" spans="1:33" thickBot="1" x14ac:dyDescent="0.3">
      <c r="A54" s="12"/>
      <c r="B54" s="19"/>
      <c r="C54" s="19"/>
      <c r="D54" s="19"/>
      <c r="H54" s="25"/>
      <c r="I54" s="34"/>
      <c r="J54" s="34"/>
      <c r="K54" s="45"/>
      <c r="L54" s="21"/>
      <c r="M54" s="22"/>
      <c r="N54" s="21"/>
      <c r="O54" s="21"/>
      <c r="P54" s="45"/>
      <c r="Q54" s="21"/>
      <c r="R54" s="22"/>
      <c r="S54" s="21"/>
      <c r="T54" s="21"/>
      <c r="U54" s="45"/>
      <c r="V54" s="21"/>
      <c r="W54" s="22"/>
      <c r="X54" s="21"/>
      <c r="Y54" s="21"/>
      <c r="Z54" s="45"/>
      <c r="AA54" s="21"/>
      <c r="AB54" s="22"/>
      <c r="AC54" s="21"/>
      <c r="AD54" s="21"/>
      <c r="AE54" s="45"/>
      <c r="AF54" s="21"/>
      <c r="AG54" s="49"/>
    </row>
    <row r="55" spans="1:33" thickBot="1" x14ac:dyDescent="0.3">
      <c r="A55" s="114" t="s">
        <v>55</v>
      </c>
      <c r="B55" s="115"/>
      <c r="C55" s="115"/>
      <c r="D55" s="115"/>
      <c r="E55" s="116"/>
      <c r="F55" s="116"/>
      <c r="G55" s="116"/>
      <c r="H55" s="117"/>
      <c r="I55" s="118"/>
      <c r="J55" s="118"/>
      <c r="K55" s="119">
        <f>K45+K53</f>
        <v>0</v>
      </c>
      <c r="L55" s="120"/>
      <c r="M55" s="121"/>
      <c r="N55" s="120"/>
      <c r="O55" s="120"/>
      <c r="P55" s="119">
        <f>P45+P53</f>
        <v>0</v>
      </c>
      <c r="Q55" s="120"/>
      <c r="R55" s="121"/>
      <c r="S55" s="120"/>
      <c r="T55" s="120"/>
      <c r="U55" s="119">
        <f>U45+U53</f>
        <v>0</v>
      </c>
      <c r="V55" s="120"/>
      <c r="W55" s="121"/>
      <c r="X55" s="120"/>
      <c r="Y55" s="120"/>
      <c r="Z55" s="119">
        <f>Z45+Z53</f>
        <v>0</v>
      </c>
      <c r="AA55" s="120"/>
      <c r="AB55" s="121"/>
      <c r="AC55" s="120"/>
      <c r="AD55" s="120"/>
      <c r="AE55" s="119">
        <f>AE45+AE53</f>
        <v>0</v>
      </c>
      <c r="AF55" s="120"/>
      <c r="AG55" s="119">
        <f>AG45+AG53</f>
        <v>0</v>
      </c>
    </row>
    <row r="56" spans="1:33" ht="12.5" x14ac:dyDescent="0.25">
      <c r="A56" s="12"/>
      <c r="B56" s="19"/>
      <c r="C56" s="19"/>
      <c r="D56" s="19"/>
      <c r="H56" s="25"/>
      <c r="I56" s="34"/>
      <c r="J56" s="34"/>
      <c r="K56" s="45"/>
      <c r="L56" s="21"/>
      <c r="M56" s="22"/>
      <c r="N56" s="21"/>
      <c r="O56" s="21"/>
      <c r="P56" s="45"/>
      <c r="Q56" s="21"/>
      <c r="R56" s="22"/>
      <c r="S56" s="21"/>
      <c r="T56" s="21"/>
      <c r="U56" s="45"/>
      <c r="V56" s="21"/>
      <c r="W56" s="22"/>
      <c r="X56" s="21"/>
      <c r="Y56" s="21"/>
      <c r="Z56" s="45"/>
      <c r="AA56" s="21"/>
      <c r="AB56" s="22"/>
      <c r="AC56" s="21"/>
      <c r="AD56" s="21"/>
      <c r="AE56" s="45"/>
      <c r="AF56" s="21"/>
      <c r="AG56" s="49"/>
    </row>
    <row r="57" spans="1:33" ht="12.5" x14ac:dyDescent="0.25">
      <c r="A57" s="265" t="s">
        <v>56</v>
      </c>
      <c r="B57" s="40"/>
      <c r="C57" s="40"/>
      <c r="D57" s="40"/>
      <c r="H57" s="20"/>
      <c r="I57" s="12"/>
      <c r="J57" s="12"/>
      <c r="K57" s="45"/>
      <c r="L57" s="21"/>
      <c r="M57" s="22"/>
      <c r="N57" s="21"/>
      <c r="O57" s="21"/>
      <c r="P57" s="45"/>
      <c r="Q57" s="21"/>
      <c r="R57" s="22"/>
      <c r="S57" s="21"/>
      <c r="T57" s="21"/>
      <c r="U57" s="45"/>
      <c r="V57" s="21"/>
      <c r="W57" s="22"/>
      <c r="X57" s="21"/>
      <c r="Y57" s="21"/>
      <c r="Z57" s="45"/>
      <c r="AA57" s="21"/>
      <c r="AB57" s="22"/>
      <c r="AC57" s="21"/>
      <c r="AD57" s="21"/>
      <c r="AE57" s="45"/>
      <c r="AF57" s="21"/>
      <c r="AG57" s="49"/>
    </row>
    <row r="58" spans="1:33" ht="48.5" x14ac:dyDescent="0.35">
      <c r="A58" s="39" t="s">
        <v>27</v>
      </c>
      <c r="B58" s="40" t="s">
        <v>57</v>
      </c>
      <c r="C58" s="264" t="s">
        <v>58</v>
      </c>
      <c r="D58" s="264"/>
      <c r="E58" s="81" t="s">
        <v>59</v>
      </c>
      <c r="F58" s="434" t="s">
        <v>115</v>
      </c>
      <c r="G58" s="435"/>
      <c r="H58" s="84" t="s">
        <v>60</v>
      </c>
      <c r="I58" s="85"/>
      <c r="J58" s="85" t="s">
        <v>61</v>
      </c>
      <c r="K58" s="350"/>
      <c r="L58" s="351"/>
      <c r="M58" s="84" t="s">
        <v>60</v>
      </c>
      <c r="N58" s="85"/>
      <c r="O58" s="85" t="s">
        <v>61</v>
      </c>
      <c r="P58" s="350"/>
      <c r="Q58" s="351"/>
      <c r="R58" s="84" t="s">
        <v>60</v>
      </c>
      <c r="S58" s="85"/>
      <c r="T58" s="85" t="s">
        <v>61</v>
      </c>
      <c r="U58" s="350"/>
      <c r="V58" s="351"/>
      <c r="W58" s="84" t="s">
        <v>60</v>
      </c>
      <c r="X58" s="310"/>
      <c r="Y58" s="85" t="s">
        <v>61</v>
      </c>
      <c r="Z58" s="350"/>
      <c r="AA58" s="351"/>
      <c r="AB58" s="84" t="s">
        <v>60</v>
      </c>
      <c r="AC58" s="85"/>
      <c r="AD58" s="85" t="s">
        <v>61</v>
      </c>
      <c r="AE58" s="350"/>
      <c r="AF58" s="21"/>
      <c r="AG58" s="348"/>
    </row>
    <row r="59" spans="1:33" ht="12.5" x14ac:dyDescent="0.25">
      <c r="A59" s="79">
        <v>1</v>
      </c>
      <c r="B59" s="189"/>
      <c r="C59" s="225"/>
      <c r="D59" s="225"/>
      <c r="E59" s="226"/>
      <c r="F59" s="77">
        <v>0.7</v>
      </c>
      <c r="H59" s="227"/>
      <c r="I59" s="309"/>
      <c r="J59" s="228"/>
      <c r="K59" s="45">
        <f>$E59*$F59*H59*J59</f>
        <v>0</v>
      </c>
      <c r="L59" s="21"/>
      <c r="M59" s="227"/>
      <c r="N59" s="309"/>
      <c r="O59" s="228"/>
      <c r="P59" s="45">
        <f>$E59*$F59*M59*O59</f>
        <v>0</v>
      </c>
      <c r="Q59" s="21"/>
      <c r="R59" s="227"/>
      <c r="S59" s="309"/>
      <c r="T59" s="228"/>
      <c r="U59" s="45">
        <f>$E59*$F59*R59*T59</f>
        <v>0</v>
      </c>
      <c r="V59" s="21"/>
      <c r="W59" s="227"/>
      <c r="X59" s="309"/>
      <c r="Y59" s="228"/>
      <c r="Z59" s="45">
        <f>$E59*$F59*W59*Y59</f>
        <v>0</v>
      </c>
      <c r="AA59" s="21"/>
      <c r="AB59" s="227"/>
      <c r="AC59" s="309"/>
      <c r="AD59" s="228"/>
      <c r="AE59" s="45">
        <f>$E59*$F59*AB59*AD59</f>
        <v>0</v>
      </c>
      <c r="AF59" s="21"/>
      <c r="AG59" s="49">
        <f t="shared" ref="AG59:AG61" si="26">SUM(U59+P59+K59+Z59+AE59)</f>
        <v>0</v>
      </c>
    </row>
    <row r="60" spans="1:33" ht="12.5" x14ac:dyDescent="0.25">
      <c r="A60" s="79">
        <v>2</v>
      </c>
      <c r="B60" s="189"/>
      <c r="C60" s="189"/>
      <c r="D60" s="189"/>
      <c r="E60" s="193"/>
      <c r="F60" s="77">
        <v>0.7</v>
      </c>
      <c r="H60" s="227"/>
      <c r="I60" s="309"/>
      <c r="J60" s="228"/>
      <c r="K60" s="45">
        <f>$E60*$F60*H60*J60</f>
        <v>0</v>
      </c>
      <c r="L60" s="21"/>
      <c r="M60" s="227"/>
      <c r="N60" s="309"/>
      <c r="O60" s="228"/>
      <c r="P60" s="45">
        <f>$E60*$F60*M60*O60</f>
        <v>0</v>
      </c>
      <c r="Q60" s="21"/>
      <c r="R60" s="227"/>
      <c r="S60" s="309"/>
      <c r="T60" s="228"/>
      <c r="U60" s="45">
        <f>$E60*$F60*R60*T60</f>
        <v>0</v>
      </c>
      <c r="V60" s="21"/>
      <c r="W60" s="227"/>
      <c r="X60" s="309"/>
      <c r="Y60" s="228"/>
      <c r="Z60" s="45">
        <f>$E60*$F60*W60*Y60</f>
        <v>0</v>
      </c>
      <c r="AA60" s="21"/>
      <c r="AB60" s="227"/>
      <c r="AC60" s="309"/>
      <c r="AD60" s="228"/>
      <c r="AE60" s="45">
        <f>$E60*$F60*AB60*AD60</f>
        <v>0</v>
      </c>
      <c r="AF60" s="21"/>
      <c r="AG60" s="49">
        <f t="shared" si="26"/>
        <v>0</v>
      </c>
    </row>
    <row r="61" spans="1:33" ht="12.5" x14ac:dyDescent="0.25">
      <c r="A61" s="79">
        <v>3</v>
      </c>
      <c r="B61" s="189"/>
      <c r="C61" s="189"/>
      <c r="D61" s="189"/>
      <c r="E61" s="193"/>
      <c r="F61" s="77">
        <v>0.7</v>
      </c>
      <c r="H61" s="227"/>
      <c r="I61" s="309"/>
      <c r="J61" s="228"/>
      <c r="K61" s="45">
        <f>$E61*$F61*H61*J61</f>
        <v>0</v>
      </c>
      <c r="L61" s="21"/>
      <c r="M61" s="227"/>
      <c r="N61" s="309"/>
      <c r="O61" s="228"/>
      <c r="P61" s="45">
        <f>$E61*$F61*M61*O61</f>
        <v>0</v>
      </c>
      <c r="Q61" s="21"/>
      <c r="R61" s="227"/>
      <c r="S61" s="309"/>
      <c r="T61" s="228"/>
      <c r="U61" s="45">
        <f>$E61*$F61*R61*T61</f>
        <v>0</v>
      </c>
      <c r="V61" s="21"/>
      <c r="W61" s="227"/>
      <c r="X61" s="309"/>
      <c r="Y61" s="228"/>
      <c r="Z61" s="45">
        <f>$E61*$F61*W61*Y61</f>
        <v>0</v>
      </c>
      <c r="AA61" s="21"/>
      <c r="AB61" s="227"/>
      <c r="AC61" s="309"/>
      <c r="AD61" s="228"/>
      <c r="AE61" s="45">
        <f>$E61*$F61*AB61*AD61</f>
        <v>0</v>
      </c>
      <c r="AF61" s="21"/>
      <c r="AG61" s="49">
        <f t="shared" si="26"/>
        <v>0</v>
      </c>
    </row>
    <row r="62" spans="1:33" ht="47" x14ac:dyDescent="0.35">
      <c r="A62" s="80" t="s">
        <v>34</v>
      </c>
      <c r="B62" s="264" t="s">
        <v>282</v>
      </c>
      <c r="C62" s="40" t="s">
        <v>62</v>
      </c>
      <c r="D62" s="379" t="s">
        <v>299</v>
      </c>
      <c r="E62" s="82" t="s">
        <v>114</v>
      </c>
      <c r="F62" s="83" t="s">
        <v>63</v>
      </c>
      <c r="G62" s="60" t="s">
        <v>64</v>
      </c>
      <c r="H62" s="84" t="s">
        <v>60</v>
      </c>
      <c r="I62" s="85"/>
      <c r="J62" s="85" t="s">
        <v>61</v>
      </c>
      <c r="K62" s="350"/>
      <c r="L62" s="351"/>
      <c r="M62" s="84" t="s">
        <v>60</v>
      </c>
      <c r="N62" s="85"/>
      <c r="O62" s="85" t="s">
        <v>61</v>
      </c>
      <c r="P62" s="350"/>
      <c r="Q62" s="351"/>
      <c r="R62" s="84" t="s">
        <v>60</v>
      </c>
      <c r="S62" s="310"/>
      <c r="T62" s="85" t="s">
        <v>61</v>
      </c>
      <c r="U62" s="350"/>
      <c r="V62" s="351"/>
      <c r="W62" s="84" t="s">
        <v>60</v>
      </c>
      <c r="X62" s="310"/>
      <c r="Y62" s="85" t="s">
        <v>61</v>
      </c>
      <c r="Z62" s="350"/>
      <c r="AA62" s="351"/>
      <c r="AB62" s="84" t="s">
        <v>60</v>
      </c>
      <c r="AC62" s="310"/>
      <c r="AD62" s="85" t="s">
        <v>61</v>
      </c>
      <c r="AE62" s="350"/>
      <c r="AF62" s="21"/>
      <c r="AG62" s="348"/>
    </row>
    <row r="63" spans="1:33" ht="12.5" x14ac:dyDescent="0.25">
      <c r="A63" s="79">
        <v>1</v>
      </c>
      <c r="B63" s="189"/>
      <c r="C63" s="225"/>
      <c r="D63" s="225"/>
      <c r="E63" s="362"/>
      <c r="F63" s="230"/>
      <c r="G63" s="230"/>
      <c r="H63" s="227"/>
      <c r="I63" s="309"/>
      <c r="J63" s="228"/>
      <c r="K63" s="45">
        <f>($C63+$E63+$F63+$G63)*H63*J63</f>
        <v>0</v>
      </c>
      <c r="L63" s="21"/>
      <c r="M63" s="227"/>
      <c r="N63" s="309"/>
      <c r="O63" s="228"/>
      <c r="P63" s="45">
        <f>($C63+$E63+$F63+$G63)*M63*O63</f>
        <v>0</v>
      </c>
      <c r="Q63" s="21"/>
      <c r="R63" s="227"/>
      <c r="S63" s="309"/>
      <c r="T63" s="228"/>
      <c r="U63" s="45">
        <f>($C63+$E63+$F63+$G63)*R63*T63</f>
        <v>0</v>
      </c>
      <c r="V63" s="21"/>
      <c r="W63" s="227"/>
      <c r="X63" s="309"/>
      <c r="Y63" s="228"/>
      <c r="Z63" s="45">
        <f>($C63+$E63+$F63+$G63)*W63*Y63</f>
        <v>0</v>
      </c>
      <c r="AA63" s="21"/>
      <c r="AB63" s="227"/>
      <c r="AC63" s="309"/>
      <c r="AD63" s="228"/>
      <c r="AE63" s="45">
        <f>($C63+$E63+$F63+$G63)*AB63*AD63</f>
        <v>0</v>
      </c>
      <c r="AF63" s="21"/>
      <c r="AG63" s="49">
        <f t="shared" ref="AG63:AG65" si="27">SUM(U63+P63+K63+Z63+AE63)</f>
        <v>0</v>
      </c>
    </row>
    <row r="64" spans="1:33" ht="12.5" x14ac:dyDescent="0.25">
      <c r="A64" s="79">
        <v>2</v>
      </c>
      <c r="B64" s="189"/>
      <c r="C64" s="189"/>
      <c r="D64" s="189"/>
      <c r="E64" s="230"/>
      <c r="F64" s="230"/>
      <c r="G64" s="230"/>
      <c r="H64" s="227"/>
      <c r="I64" s="309"/>
      <c r="J64" s="228"/>
      <c r="K64" s="45">
        <f>($C64+$E64+$F64+$G64)*H64*J64</f>
        <v>0</v>
      </c>
      <c r="L64" s="21"/>
      <c r="M64" s="227"/>
      <c r="N64" s="309"/>
      <c r="O64" s="228"/>
      <c r="P64" s="45">
        <f>($C64+$E64+$F64+$G64)*M64*O64</f>
        <v>0</v>
      </c>
      <c r="Q64" s="21"/>
      <c r="R64" s="227"/>
      <c r="S64" s="309"/>
      <c r="T64" s="228"/>
      <c r="U64" s="45">
        <f>($C64+$E64+$F64+$G64)*R64*T64</f>
        <v>0</v>
      </c>
      <c r="V64" s="21"/>
      <c r="W64" s="227"/>
      <c r="X64" s="309"/>
      <c r="Y64" s="228"/>
      <c r="Z64" s="45">
        <f>($C64+$E64+$F64+$G64)*W64*Y64</f>
        <v>0</v>
      </c>
      <c r="AA64" s="21"/>
      <c r="AB64" s="227"/>
      <c r="AC64" s="309"/>
      <c r="AD64" s="228"/>
      <c r="AE64" s="45">
        <f>($C64+$E64+$F64+$G64)*AB64*AD64</f>
        <v>0</v>
      </c>
      <c r="AF64" s="21"/>
      <c r="AG64" s="49">
        <f t="shared" si="27"/>
        <v>0</v>
      </c>
    </row>
    <row r="65" spans="1:33" ht="12.5" x14ac:dyDescent="0.25">
      <c r="A65" s="79">
        <v>3</v>
      </c>
      <c r="B65" s="189"/>
      <c r="C65" s="189"/>
      <c r="D65" s="189"/>
      <c r="E65" s="230"/>
      <c r="F65" s="230"/>
      <c r="G65" s="230"/>
      <c r="H65" s="227"/>
      <c r="I65" s="309"/>
      <c r="J65" s="228"/>
      <c r="K65" s="45">
        <f>($C65+$E65+$F65+$G65)*H65*J65</f>
        <v>0</v>
      </c>
      <c r="L65" s="21"/>
      <c r="M65" s="227"/>
      <c r="N65" s="309"/>
      <c r="O65" s="228"/>
      <c r="P65" s="45">
        <f>($C65+$E65+$F65+$G65)*M65*O65</f>
        <v>0</v>
      </c>
      <c r="Q65" s="21"/>
      <c r="R65" s="227"/>
      <c r="S65" s="309"/>
      <c r="T65" s="228"/>
      <c r="U65" s="45">
        <f>($C65+$E65+$F65+$G65)*R65*T65</f>
        <v>0</v>
      </c>
      <c r="V65" s="21"/>
      <c r="W65" s="227"/>
      <c r="X65" s="309"/>
      <c r="Y65" s="228"/>
      <c r="Z65" s="45">
        <f>($C65+$E65+$F65+$G65)*W65*Y65</f>
        <v>0</v>
      </c>
      <c r="AA65" s="21"/>
      <c r="AB65" s="227"/>
      <c r="AC65" s="309"/>
      <c r="AD65" s="228"/>
      <c r="AE65" s="45">
        <f>($C65+$E65+$F65+$G65)*AB65*AD65</f>
        <v>0</v>
      </c>
      <c r="AF65" s="21"/>
      <c r="AG65" s="49">
        <f t="shared" si="27"/>
        <v>0</v>
      </c>
    </row>
    <row r="66" spans="1:33" ht="46" x14ac:dyDescent="0.25">
      <c r="A66" s="80" t="s">
        <v>38</v>
      </c>
      <c r="B66" s="263" t="s">
        <v>65</v>
      </c>
      <c r="C66" s="40" t="s">
        <v>62</v>
      </c>
      <c r="D66" s="40"/>
      <c r="E66" s="82" t="s">
        <v>114</v>
      </c>
      <c r="F66" s="83" t="s">
        <v>66</v>
      </c>
      <c r="G66" s="60" t="s">
        <v>64</v>
      </c>
      <c r="H66" s="84" t="s">
        <v>60</v>
      </c>
      <c r="I66" s="310"/>
      <c r="J66" s="85" t="s">
        <v>61</v>
      </c>
      <c r="K66" s="350"/>
      <c r="L66" s="351"/>
      <c r="M66" s="84" t="s">
        <v>60</v>
      </c>
      <c r="N66" s="310"/>
      <c r="O66" s="85" t="s">
        <v>61</v>
      </c>
      <c r="P66" s="350"/>
      <c r="Q66" s="351"/>
      <c r="R66" s="84" t="s">
        <v>60</v>
      </c>
      <c r="S66" s="310"/>
      <c r="T66" s="85" t="s">
        <v>61</v>
      </c>
      <c r="U66" s="350"/>
      <c r="V66" s="351"/>
      <c r="W66" s="84" t="s">
        <v>60</v>
      </c>
      <c r="X66" s="310"/>
      <c r="Y66" s="85" t="s">
        <v>61</v>
      </c>
      <c r="Z66" s="350"/>
      <c r="AA66" s="351"/>
      <c r="AB66" s="84" t="s">
        <v>60</v>
      </c>
      <c r="AC66" s="310"/>
      <c r="AD66" s="85" t="s">
        <v>61</v>
      </c>
      <c r="AE66" s="350"/>
      <c r="AF66" s="21"/>
      <c r="AG66" s="348"/>
    </row>
    <row r="67" spans="1:33" ht="12.5" x14ac:dyDescent="0.25">
      <c r="A67" s="79">
        <v>1</v>
      </c>
      <c r="B67" s="189"/>
      <c r="C67" s="225"/>
      <c r="D67" s="225"/>
      <c r="E67" s="362"/>
      <c r="F67" s="230"/>
      <c r="G67" s="230"/>
      <c r="H67" s="227"/>
      <c r="I67" s="309"/>
      <c r="J67" s="228">
        <v>1</v>
      </c>
      <c r="K67" s="45">
        <f>($C67+$E67+$F67+$G67)*H67*J67</f>
        <v>0</v>
      </c>
      <c r="L67" s="21"/>
      <c r="M67" s="227"/>
      <c r="N67" s="309"/>
      <c r="O67" s="228"/>
      <c r="P67" s="45">
        <f>($C67+$E67+$F67+$G67)*M67*O67</f>
        <v>0</v>
      </c>
      <c r="Q67" s="21"/>
      <c r="R67" s="227"/>
      <c r="S67" s="309"/>
      <c r="T67" s="228"/>
      <c r="U67" s="45">
        <f>($C67+$E67+$F67+$G67)*R67*T67</f>
        <v>0</v>
      </c>
      <c r="V67" s="21"/>
      <c r="W67" s="227"/>
      <c r="X67" s="309"/>
      <c r="Y67" s="228"/>
      <c r="Z67" s="45">
        <f>($C67+$E67+$F67+$G67)*W67*Y67</f>
        <v>0</v>
      </c>
      <c r="AA67" s="21"/>
      <c r="AB67" s="227"/>
      <c r="AC67" s="309"/>
      <c r="AD67" s="228"/>
      <c r="AE67" s="45">
        <f>($C67+$E67+$F67+$G67)*AB67*AD67</f>
        <v>0</v>
      </c>
      <c r="AF67" s="21"/>
      <c r="AG67" s="49">
        <f t="shared" ref="AG67:AG69" si="28">SUM(U67+P67+K67+Z67+AE67)</f>
        <v>0</v>
      </c>
    </row>
    <row r="68" spans="1:33" ht="12.5" x14ac:dyDescent="0.25">
      <c r="A68" s="79">
        <v>2</v>
      </c>
      <c r="B68" s="189"/>
      <c r="C68" s="189"/>
      <c r="D68" s="189"/>
      <c r="E68" s="230"/>
      <c r="F68" s="230"/>
      <c r="G68" s="230"/>
      <c r="H68" s="227"/>
      <c r="I68" s="309"/>
      <c r="J68" s="228"/>
      <c r="K68" s="45">
        <f>($C68+$E68+$F68+$G68)*H68*J68</f>
        <v>0</v>
      </c>
      <c r="L68" s="21"/>
      <c r="M68" s="227"/>
      <c r="N68" s="309"/>
      <c r="O68" s="228"/>
      <c r="P68" s="45">
        <f>($C68+$E68+$F68+$G68)*M68*O68</f>
        <v>0</v>
      </c>
      <c r="Q68" s="21"/>
      <c r="R68" s="227"/>
      <c r="S68" s="309"/>
      <c r="T68" s="228"/>
      <c r="U68" s="45">
        <f>($C68+$E68+$F68+$G68)*R68*T68</f>
        <v>0</v>
      </c>
      <c r="V68" s="21"/>
      <c r="W68" s="227"/>
      <c r="X68" s="309"/>
      <c r="Y68" s="228"/>
      <c r="Z68" s="45">
        <f>($C68+$E68+$F68+$G68)*W68*Y68</f>
        <v>0</v>
      </c>
      <c r="AA68" s="21"/>
      <c r="AB68" s="227"/>
      <c r="AC68" s="309"/>
      <c r="AD68" s="228"/>
      <c r="AE68" s="45">
        <f>($C68+$E68+$F68+$G68)*AB68*AD68</f>
        <v>0</v>
      </c>
      <c r="AF68" s="21"/>
      <c r="AG68" s="49">
        <f t="shared" si="28"/>
        <v>0</v>
      </c>
    </row>
    <row r="69" spans="1:33" ht="12.5" x14ac:dyDescent="0.25">
      <c r="A69" s="79">
        <v>3</v>
      </c>
      <c r="B69" s="189"/>
      <c r="C69" s="189"/>
      <c r="D69" s="189"/>
      <c r="E69" s="230"/>
      <c r="F69" s="230"/>
      <c r="G69" s="230"/>
      <c r="H69" s="227"/>
      <c r="I69" s="309"/>
      <c r="J69" s="228"/>
      <c r="K69" s="45">
        <f>($C69+$E69+$F69+$G69)*H69*J69</f>
        <v>0</v>
      </c>
      <c r="L69" s="21"/>
      <c r="M69" s="227"/>
      <c r="N69" s="309"/>
      <c r="O69" s="228"/>
      <c r="P69" s="45">
        <f>($C69+$E69+$F69+$G69)*M69*O69</f>
        <v>0</v>
      </c>
      <c r="Q69" s="21"/>
      <c r="R69" s="227"/>
      <c r="S69" s="309"/>
      <c r="T69" s="228"/>
      <c r="U69" s="45">
        <f>($C69+$E69+$F69+$G69)*R69*T69</f>
        <v>0</v>
      </c>
      <c r="V69" s="21"/>
      <c r="W69" s="227"/>
      <c r="X69" s="309"/>
      <c r="Y69" s="228"/>
      <c r="Z69" s="45">
        <f>($C69+$E69+$F69+$G69)*W69*Y69</f>
        <v>0</v>
      </c>
      <c r="AA69" s="21"/>
      <c r="AB69" s="227"/>
      <c r="AC69" s="309"/>
      <c r="AD69" s="228"/>
      <c r="AE69" s="45">
        <f>($C69+$E69+$F69+$G69)*AB69*AD69</f>
        <v>0</v>
      </c>
      <c r="AF69" s="21"/>
      <c r="AG69" s="49">
        <f t="shared" si="28"/>
        <v>0</v>
      </c>
    </row>
    <row r="70" spans="1:33" ht="12.5" x14ac:dyDescent="0.25">
      <c r="A70" s="24"/>
      <c r="B70" s="432"/>
      <c r="C70" s="432"/>
      <c r="D70" s="432"/>
      <c r="E70" s="432"/>
      <c r="F70" s="38"/>
      <c r="G70" s="38"/>
      <c r="H70" s="20"/>
      <c r="I70" s="12"/>
      <c r="J70" s="12"/>
      <c r="K70" s="51"/>
      <c r="L70" s="27"/>
      <c r="M70" s="28"/>
      <c r="N70" s="27"/>
      <c r="O70" s="27"/>
      <c r="P70" s="51"/>
      <c r="Q70" s="27"/>
      <c r="R70" s="28"/>
      <c r="S70" s="27"/>
      <c r="T70" s="27"/>
      <c r="U70" s="51"/>
      <c r="V70" s="27"/>
      <c r="W70" s="28"/>
      <c r="X70" s="27"/>
      <c r="Y70" s="27"/>
      <c r="Z70" s="51"/>
      <c r="AA70" s="27"/>
      <c r="AB70" s="28"/>
      <c r="AC70" s="27"/>
      <c r="AD70" s="27"/>
      <c r="AE70" s="51"/>
      <c r="AF70" s="27"/>
      <c r="AG70" s="49"/>
    </row>
    <row r="71" spans="1:33" s="18" customFormat="1" ht="12.5" x14ac:dyDescent="0.25">
      <c r="A71" s="198" t="s">
        <v>8</v>
      </c>
      <c r="B71" s="199"/>
      <c r="C71" s="199"/>
      <c r="D71" s="199"/>
      <c r="E71" s="200"/>
      <c r="F71" s="200"/>
      <c r="G71" s="200"/>
      <c r="H71" s="201"/>
      <c r="I71" s="199"/>
      <c r="J71" s="199"/>
      <c r="K71" s="202">
        <f>SUM(K59:K70)</f>
        <v>0</v>
      </c>
      <c r="L71" s="213"/>
      <c r="M71" s="214"/>
      <c r="N71" s="213"/>
      <c r="O71" s="213"/>
      <c r="P71" s="202">
        <f>SUM(P59:P70)</f>
        <v>0</v>
      </c>
      <c r="Q71" s="213"/>
      <c r="R71" s="214"/>
      <c r="S71" s="213"/>
      <c r="T71" s="213"/>
      <c r="U71" s="202">
        <f>SUM(U59:U70)</f>
        <v>0</v>
      </c>
      <c r="V71" s="213"/>
      <c r="W71" s="214"/>
      <c r="X71" s="213"/>
      <c r="Y71" s="213"/>
      <c r="Z71" s="202">
        <f>SUM(Z59:Z70)</f>
        <v>0</v>
      </c>
      <c r="AA71" s="213"/>
      <c r="AB71" s="214"/>
      <c r="AC71" s="213"/>
      <c r="AD71" s="213"/>
      <c r="AE71" s="202">
        <f>SUM(AE59:AE70)</f>
        <v>0</v>
      </c>
      <c r="AF71" s="213"/>
      <c r="AG71" s="202">
        <f>SUM(AG59:AG70)</f>
        <v>0</v>
      </c>
    </row>
    <row r="72" spans="1:33" ht="12.5" x14ac:dyDescent="0.25">
      <c r="A72" s="24"/>
      <c r="B72" s="12"/>
      <c r="C72" s="12"/>
      <c r="D72" s="12"/>
      <c r="H72" s="20"/>
      <c r="I72" s="12"/>
      <c r="J72" s="12"/>
      <c r="K72" s="45"/>
      <c r="L72" s="21"/>
      <c r="M72" s="22"/>
      <c r="N72" s="21"/>
      <c r="O72" s="21"/>
      <c r="P72" s="45"/>
      <c r="Q72" s="21"/>
      <c r="R72" s="22"/>
      <c r="S72" s="21"/>
      <c r="T72" s="21"/>
      <c r="U72" s="45"/>
      <c r="V72" s="21"/>
      <c r="W72" s="22"/>
      <c r="X72" s="21"/>
      <c r="Y72" s="21"/>
      <c r="Z72" s="45"/>
      <c r="AA72" s="21"/>
      <c r="AB72" s="22"/>
      <c r="AC72" s="21"/>
      <c r="AD72" s="21"/>
      <c r="AE72" s="45"/>
      <c r="AF72" s="21"/>
      <c r="AG72" s="49"/>
    </row>
    <row r="73" spans="1:33" ht="12.75" customHeight="1" x14ac:dyDescent="0.25">
      <c r="A73" s="440" t="s">
        <v>117</v>
      </c>
      <c r="B73" s="440"/>
      <c r="C73" s="440"/>
      <c r="D73" s="440"/>
      <c r="E73" s="440"/>
      <c r="F73" s="440"/>
      <c r="G73" s="441"/>
      <c r="H73" s="20"/>
      <c r="I73" s="12"/>
      <c r="J73" s="12"/>
      <c r="K73" s="45"/>
      <c r="L73" s="21"/>
      <c r="M73" s="22"/>
      <c r="N73" s="21"/>
      <c r="O73" s="21"/>
      <c r="P73" s="45"/>
      <c r="Q73" s="21"/>
      <c r="R73" s="22"/>
      <c r="S73" s="21"/>
      <c r="T73" s="21"/>
      <c r="U73" s="45"/>
      <c r="V73" s="21"/>
      <c r="W73" s="22"/>
      <c r="X73" s="21"/>
      <c r="Y73" s="21"/>
      <c r="Z73" s="45"/>
      <c r="AA73" s="21"/>
      <c r="AB73" s="22"/>
      <c r="AC73" s="21"/>
      <c r="AD73" s="21"/>
      <c r="AE73" s="45"/>
      <c r="AF73" s="21"/>
      <c r="AG73" s="49"/>
    </row>
    <row r="74" spans="1:33" x14ac:dyDescent="0.3">
      <c r="A74" s="41" t="s">
        <v>27</v>
      </c>
      <c r="B74" s="189"/>
      <c r="C74" s="251"/>
      <c r="D74" s="251"/>
      <c r="E74" s="100"/>
      <c r="F74" s="101"/>
      <c r="G74" s="101"/>
      <c r="H74" s="20"/>
      <c r="I74" s="12"/>
      <c r="J74" s="12"/>
      <c r="K74" s="231">
        <v>0</v>
      </c>
      <c r="L74" s="21"/>
      <c r="M74" s="22"/>
      <c r="N74" s="21"/>
      <c r="O74" s="21"/>
      <c r="P74" s="231">
        <v>0</v>
      </c>
      <c r="Q74" s="21"/>
      <c r="R74" s="22"/>
      <c r="S74" s="21"/>
      <c r="T74" s="21"/>
      <c r="U74" s="231">
        <v>0</v>
      </c>
      <c r="V74" s="21"/>
      <c r="W74" s="22"/>
      <c r="X74" s="21"/>
      <c r="Y74" s="21"/>
      <c r="Z74" s="231">
        <v>0</v>
      </c>
      <c r="AA74" s="21"/>
      <c r="AB74" s="22"/>
      <c r="AC74" s="21"/>
      <c r="AD74" s="21"/>
      <c r="AE74" s="231">
        <v>0</v>
      </c>
      <c r="AF74" s="21"/>
      <c r="AG74" s="49">
        <f>SUM(U74+P74+K74+Z74+AE74)</f>
        <v>0</v>
      </c>
    </row>
    <row r="75" spans="1:33" x14ac:dyDescent="0.3">
      <c r="A75" s="41" t="s">
        <v>34</v>
      </c>
      <c r="B75" s="189"/>
      <c r="C75" s="251"/>
      <c r="D75" s="251"/>
      <c r="E75" s="100"/>
      <c r="F75" s="101"/>
      <c r="G75" s="101"/>
      <c r="H75" s="20"/>
      <c r="I75" s="12"/>
      <c r="J75" s="12"/>
      <c r="K75" s="231">
        <v>0</v>
      </c>
      <c r="L75" s="21"/>
      <c r="M75" s="22"/>
      <c r="N75" s="21"/>
      <c r="O75" s="21"/>
      <c r="P75" s="231">
        <v>0</v>
      </c>
      <c r="Q75" s="21"/>
      <c r="R75" s="22"/>
      <c r="S75" s="21"/>
      <c r="T75" s="21"/>
      <c r="U75" s="231">
        <v>0</v>
      </c>
      <c r="V75" s="21"/>
      <c r="W75" s="22"/>
      <c r="X75" s="21"/>
      <c r="Y75" s="21"/>
      <c r="Z75" s="231">
        <v>0</v>
      </c>
      <c r="AA75" s="21"/>
      <c r="AB75" s="22"/>
      <c r="AC75" s="21"/>
      <c r="AD75" s="21"/>
      <c r="AE75" s="231">
        <v>0</v>
      </c>
      <c r="AF75" s="21"/>
      <c r="AG75" s="49">
        <f t="shared" ref="AG75:AG78" si="29">SUM(U75+P75+K75+Z75+AE75)</f>
        <v>0</v>
      </c>
    </row>
    <row r="76" spans="1:33" x14ac:dyDescent="0.3">
      <c r="A76" s="41" t="s">
        <v>38</v>
      </c>
      <c r="B76" s="189"/>
      <c r="C76" s="251"/>
      <c r="D76" s="251"/>
      <c r="E76" s="100"/>
      <c r="F76" s="101"/>
      <c r="G76" s="101"/>
      <c r="H76" s="20"/>
      <c r="I76" s="12"/>
      <c r="J76" s="12"/>
      <c r="K76" s="231">
        <v>0</v>
      </c>
      <c r="L76" s="21"/>
      <c r="M76" s="22"/>
      <c r="N76" s="21"/>
      <c r="O76" s="21"/>
      <c r="P76" s="231">
        <v>0</v>
      </c>
      <c r="Q76" s="21"/>
      <c r="R76" s="22"/>
      <c r="S76" s="21"/>
      <c r="T76" s="21"/>
      <c r="U76" s="231">
        <v>0</v>
      </c>
      <c r="V76" s="21"/>
      <c r="W76" s="22"/>
      <c r="X76" s="21"/>
      <c r="Y76" s="21"/>
      <c r="Z76" s="231">
        <v>0</v>
      </c>
      <c r="AA76" s="21"/>
      <c r="AB76" s="22"/>
      <c r="AC76" s="21"/>
      <c r="AD76" s="21"/>
      <c r="AE76" s="231">
        <v>0</v>
      </c>
      <c r="AF76" s="21"/>
      <c r="AG76" s="49"/>
    </row>
    <row r="77" spans="1:33" x14ac:dyDescent="0.3">
      <c r="A77" s="41" t="s">
        <v>67</v>
      </c>
      <c r="B77" s="189"/>
      <c r="C77" s="251"/>
      <c r="D77" s="251"/>
      <c r="E77" s="100"/>
      <c r="F77" s="101"/>
      <c r="G77" s="101"/>
      <c r="H77" s="20"/>
      <c r="I77" s="12"/>
      <c r="J77" s="12"/>
      <c r="K77" s="231">
        <v>0</v>
      </c>
      <c r="L77" s="21"/>
      <c r="M77" s="22"/>
      <c r="N77" s="21"/>
      <c r="O77" s="21"/>
      <c r="P77" s="231">
        <v>0</v>
      </c>
      <c r="Q77" s="21"/>
      <c r="R77" s="22"/>
      <c r="S77" s="21"/>
      <c r="T77" s="21"/>
      <c r="U77" s="231">
        <v>0</v>
      </c>
      <c r="V77" s="21"/>
      <c r="W77" s="22"/>
      <c r="X77" s="21"/>
      <c r="Y77" s="21"/>
      <c r="Z77" s="231">
        <v>0</v>
      </c>
      <c r="AA77" s="21"/>
      <c r="AB77" s="22"/>
      <c r="AC77" s="21"/>
      <c r="AD77" s="21"/>
      <c r="AE77" s="231">
        <v>0</v>
      </c>
      <c r="AF77" s="21"/>
      <c r="AG77" s="49">
        <f t="shared" si="29"/>
        <v>0</v>
      </c>
    </row>
    <row r="78" spans="1:33" ht="12.5" x14ac:dyDescent="0.25">
      <c r="A78" s="41"/>
      <c r="B78" s="42"/>
      <c r="C78" s="42"/>
      <c r="D78" s="42"/>
      <c r="E78" s="38"/>
      <c r="F78" s="38"/>
      <c r="G78" s="38"/>
      <c r="H78" s="20"/>
      <c r="I78" s="12"/>
      <c r="J78" s="12"/>
      <c r="K78" s="51"/>
      <c r="L78" s="21"/>
      <c r="M78" s="22"/>
      <c r="N78" s="21"/>
      <c r="O78" s="21"/>
      <c r="P78" s="51"/>
      <c r="Q78" s="21"/>
      <c r="R78" s="22"/>
      <c r="S78" s="21"/>
      <c r="T78" s="21"/>
      <c r="U78" s="51"/>
      <c r="V78" s="21"/>
      <c r="W78" s="22"/>
      <c r="X78" s="21"/>
      <c r="Y78" s="21"/>
      <c r="Z78" s="51"/>
      <c r="AA78" s="21"/>
      <c r="AB78" s="22"/>
      <c r="AC78" s="21"/>
      <c r="AD78" s="21"/>
      <c r="AE78" s="51"/>
      <c r="AF78" s="21"/>
      <c r="AG78" s="49">
        <f t="shared" si="29"/>
        <v>0</v>
      </c>
    </row>
    <row r="79" spans="1:33" ht="12.5" x14ac:dyDescent="0.25">
      <c r="A79" s="198" t="s">
        <v>68</v>
      </c>
      <c r="B79" s="199"/>
      <c r="C79" s="199"/>
      <c r="D79" s="199"/>
      <c r="E79" s="200"/>
      <c r="F79" s="200"/>
      <c r="G79" s="200"/>
      <c r="H79" s="201"/>
      <c r="I79" s="199"/>
      <c r="J79" s="199"/>
      <c r="K79" s="202">
        <f>SUM(K74:K78)</f>
        <v>0</v>
      </c>
      <c r="L79" s="213"/>
      <c r="M79" s="214"/>
      <c r="N79" s="213"/>
      <c r="O79" s="213"/>
      <c r="P79" s="202">
        <f>SUM(P74:P78)</f>
        <v>0</v>
      </c>
      <c r="Q79" s="213"/>
      <c r="R79" s="214"/>
      <c r="S79" s="213"/>
      <c r="T79" s="213"/>
      <c r="U79" s="202">
        <f>SUM(U74:U78)</f>
        <v>0</v>
      </c>
      <c r="V79" s="213"/>
      <c r="W79" s="214"/>
      <c r="X79" s="213"/>
      <c r="Y79" s="213"/>
      <c r="Z79" s="202">
        <f>SUM(Z74:Z78)</f>
        <v>0</v>
      </c>
      <c r="AA79" s="213"/>
      <c r="AB79" s="214"/>
      <c r="AC79" s="213"/>
      <c r="AD79" s="213"/>
      <c r="AE79" s="202">
        <f>SUM(AE74:AE78)</f>
        <v>0</v>
      </c>
      <c r="AF79" s="213"/>
      <c r="AG79" s="215">
        <f>SUM(AG74:AG78)</f>
        <v>0</v>
      </c>
    </row>
    <row r="80" spans="1:33" ht="12.5" x14ac:dyDescent="0.25">
      <c r="A80" s="15"/>
      <c r="B80" s="33"/>
      <c r="C80" s="33"/>
      <c r="D80" s="33"/>
      <c r="E80" s="31"/>
      <c r="F80" s="31"/>
      <c r="G80" s="31"/>
      <c r="H80" s="16"/>
      <c r="I80" s="33"/>
      <c r="J80" s="33"/>
      <c r="K80" s="64"/>
      <c r="L80" s="88"/>
      <c r="M80" s="89"/>
      <c r="N80" s="88"/>
      <c r="O80" s="88"/>
      <c r="P80" s="64"/>
      <c r="Q80" s="88"/>
      <c r="R80" s="89"/>
      <c r="S80" s="88"/>
      <c r="T80" s="88"/>
      <c r="U80" s="64"/>
      <c r="V80" s="88"/>
      <c r="W80" s="89"/>
      <c r="X80" s="88"/>
      <c r="Y80" s="88"/>
      <c r="Z80" s="64"/>
      <c r="AA80" s="88"/>
      <c r="AB80" s="89"/>
      <c r="AC80" s="88"/>
      <c r="AD80" s="88"/>
      <c r="AE80" s="64"/>
      <c r="AF80" s="21"/>
      <c r="AG80" s="49"/>
    </row>
    <row r="81" spans="1:33" ht="12.5" x14ac:dyDescent="0.25">
      <c r="A81" s="440" t="s">
        <v>116</v>
      </c>
      <c r="B81" s="448"/>
      <c r="C81" s="448"/>
      <c r="D81" s="448"/>
      <c r="E81" s="432"/>
      <c r="F81" s="38"/>
      <c r="G81" s="38"/>
      <c r="H81" s="20"/>
      <c r="I81" s="12"/>
      <c r="J81" s="12"/>
      <c r="K81" s="45"/>
      <c r="L81" s="21"/>
      <c r="M81" s="22"/>
      <c r="N81" s="21"/>
      <c r="O81" s="21"/>
      <c r="P81" s="45"/>
      <c r="Q81" s="21"/>
      <c r="R81" s="22"/>
      <c r="S81" s="21"/>
      <c r="T81" s="21"/>
      <c r="U81" s="45"/>
      <c r="V81" s="21"/>
      <c r="W81" s="22"/>
      <c r="X81" s="21"/>
      <c r="Y81" s="21"/>
      <c r="Z81" s="45"/>
      <c r="AA81" s="21"/>
      <c r="AB81" s="22"/>
      <c r="AC81" s="21"/>
      <c r="AD81" s="21"/>
      <c r="AE81" s="45"/>
      <c r="AF81" s="21"/>
      <c r="AG81" s="49"/>
    </row>
    <row r="82" spans="1:33" ht="14.5" x14ac:dyDescent="0.35">
      <c r="A82" s="103" t="s">
        <v>27</v>
      </c>
      <c r="B82" s="12" t="s">
        <v>69</v>
      </c>
      <c r="C82" s="12"/>
      <c r="D82" s="12"/>
      <c r="E82" s="102" t="s">
        <v>70</v>
      </c>
      <c r="F82" s="102"/>
      <c r="G82" s="102"/>
      <c r="H82" s="20"/>
      <c r="I82" s="12"/>
      <c r="J82" s="12"/>
      <c r="K82" s="45"/>
      <c r="L82" s="21"/>
      <c r="M82" s="28"/>
      <c r="N82" s="27"/>
      <c r="O82" s="27"/>
      <c r="P82" s="45"/>
      <c r="Q82" s="27"/>
      <c r="R82" s="28"/>
      <c r="S82" s="27"/>
      <c r="T82" s="27"/>
      <c r="U82" s="45"/>
      <c r="V82" s="27"/>
      <c r="W82" s="28"/>
      <c r="X82" s="27"/>
      <c r="Y82" s="27"/>
      <c r="Z82" s="45"/>
      <c r="AA82" s="27"/>
      <c r="AB82" s="28"/>
      <c r="AC82" s="27"/>
      <c r="AD82" s="27"/>
      <c r="AE82" s="45"/>
      <c r="AF82" s="27"/>
      <c r="AG82" s="49"/>
    </row>
    <row r="83" spans="1:33" ht="14.5" x14ac:dyDescent="0.35">
      <c r="A83" s="79">
        <v>1</v>
      </c>
      <c r="B83" s="189"/>
      <c r="C83" s="189"/>
      <c r="D83" s="12"/>
      <c r="E83" s="189"/>
      <c r="F83" s="363"/>
      <c r="G83" s="363"/>
      <c r="H83" s="20"/>
      <c r="I83" s="12"/>
      <c r="J83" s="12"/>
      <c r="K83" s="231">
        <v>0</v>
      </c>
      <c r="L83" s="27"/>
      <c r="M83" s="28"/>
      <c r="N83" s="27"/>
      <c r="O83" s="27"/>
      <c r="P83" s="231">
        <v>0</v>
      </c>
      <c r="Q83" s="27"/>
      <c r="R83" s="28"/>
      <c r="S83" s="27"/>
      <c r="T83" s="27"/>
      <c r="U83" s="231">
        <v>0</v>
      </c>
      <c r="V83" s="27"/>
      <c r="W83" s="28"/>
      <c r="X83" s="27"/>
      <c r="Y83" s="27"/>
      <c r="Z83" s="231">
        <v>0</v>
      </c>
      <c r="AA83" s="27"/>
      <c r="AB83" s="28"/>
      <c r="AC83" s="27"/>
      <c r="AD83" s="27"/>
      <c r="AE83" s="231">
        <v>0</v>
      </c>
      <c r="AF83" s="27"/>
      <c r="AG83" s="49">
        <f t="shared" ref="AG83:AG89" si="30">SUM(U83+P83+K83+Z83+AE83)</f>
        <v>0</v>
      </c>
    </row>
    <row r="84" spans="1:33" ht="14.5" x14ac:dyDescent="0.35">
      <c r="A84" s="79">
        <v>2</v>
      </c>
      <c r="B84" s="189"/>
      <c r="C84" s="189"/>
      <c r="D84" s="12"/>
      <c r="E84" s="189"/>
      <c r="F84" s="363"/>
      <c r="G84" s="363"/>
      <c r="H84" s="20"/>
      <c r="I84" s="12"/>
      <c r="J84" s="12"/>
      <c r="K84" s="231">
        <v>0</v>
      </c>
      <c r="L84" s="27"/>
      <c r="M84" s="28"/>
      <c r="N84" s="27"/>
      <c r="O84" s="27"/>
      <c r="P84" s="231">
        <v>0</v>
      </c>
      <c r="Q84" s="27"/>
      <c r="R84" s="28"/>
      <c r="S84" s="27"/>
      <c r="T84" s="27"/>
      <c r="U84" s="231">
        <v>0</v>
      </c>
      <c r="V84" s="27"/>
      <c r="W84" s="28"/>
      <c r="X84" s="27"/>
      <c r="Y84" s="27"/>
      <c r="Z84" s="231">
        <v>0</v>
      </c>
      <c r="AA84" s="27"/>
      <c r="AB84" s="28"/>
      <c r="AC84" s="27"/>
      <c r="AD84" s="27"/>
      <c r="AE84" s="231">
        <v>0</v>
      </c>
      <c r="AF84" s="27"/>
      <c r="AG84" s="49">
        <f t="shared" si="30"/>
        <v>0</v>
      </c>
    </row>
    <row r="85" spans="1:33" ht="14.5" x14ac:dyDescent="0.35">
      <c r="A85" s="79">
        <v>3</v>
      </c>
      <c r="B85" s="189"/>
      <c r="C85" s="189"/>
      <c r="D85" s="12"/>
      <c r="E85" s="189"/>
      <c r="F85" s="363"/>
      <c r="G85" s="363"/>
      <c r="H85" s="20"/>
      <c r="I85" s="12"/>
      <c r="J85" s="12"/>
      <c r="K85" s="231">
        <v>0</v>
      </c>
      <c r="L85" s="27"/>
      <c r="M85" s="28"/>
      <c r="N85" s="27"/>
      <c r="O85" s="27"/>
      <c r="P85" s="231">
        <v>0</v>
      </c>
      <c r="Q85" s="27"/>
      <c r="R85" s="28"/>
      <c r="S85" s="27"/>
      <c r="T85" s="27"/>
      <c r="U85" s="231">
        <v>0</v>
      </c>
      <c r="V85" s="27"/>
      <c r="W85" s="28"/>
      <c r="X85" s="27"/>
      <c r="Y85" s="27"/>
      <c r="Z85" s="231">
        <v>0</v>
      </c>
      <c r="AA85" s="27"/>
      <c r="AB85" s="28"/>
      <c r="AC85" s="27"/>
      <c r="AD85" s="27"/>
      <c r="AE85" s="231">
        <v>0</v>
      </c>
      <c r="AF85" s="27"/>
      <c r="AG85" s="49">
        <f t="shared" si="30"/>
        <v>0</v>
      </c>
    </row>
    <row r="86" spans="1:33" ht="14.5" x14ac:dyDescent="0.35">
      <c r="A86" s="103" t="s">
        <v>34</v>
      </c>
      <c r="B86" s="12" t="s">
        <v>71</v>
      </c>
      <c r="C86" s="12"/>
      <c r="D86" s="12"/>
      <c r="E86" s="364" t="s">
        <v>70</v>
      </c>
      <c r="F86" s="364"/>
      <c r="G86" s="364"/>
      <c r="H86" s="20"/>
      <c r="I86" s="12"/>
      <c r="J86" s="12"/>
      <c r="K86" s="45"/>
      <c r="L86" s="27"/>
      <c r="M86" s="28"/>
      <c r="N86" s="27"/>
      <c r="O86" s="27"/>
      <c r="P86" s="45"/>
      <c r="Q86" s="27"/>
      <c r="R86" s="28"/>
      <c r="S86" s="27"/>
      <c r="T86" s="27"/>
      <c r="U86" s="45"/>
      <c r="V86" s="27"/>
      <c r="W86" s="28"/>
      <c r="X86" s="27"/>
      <c r="Y86" s="27"/>
      <c r="Z86" s="45"/>
      <c r="AA86" s="27"/>
      <c r="AB86" s="28"/>
      <c r="AC86" s="27"/>
      <c r="AD86" s="27"/>
      <c r="AE86" s="45"/>
      <c r="AF86" s="27"/>
      <c r="AG86" s="49"/>
    </row>
    <row r="87" spans="1:33" ht="14.5" x14ac:dyDescent="0.35">
      <c r="A87" s="79">
        <v>1</v>
      </c>
      <c r="B87" s="189"/>
      <c r="C87" s="189"/>
      <c r="D87" s="12"/>
      <c r="E87" s="189"/>
      <c r="F87" s="363"/>
      <c r="G87" s="363"/>
      <c r="H87" s="20"/>
      <c r="I87" s="12"/>
      <c r="J87" s="12"/>
      <c r="K87" s="231">
        <v>0</v>
      </c>
      <c r="L87" s="27"/>
      <c r="M87" s="28"/>
      <c r="N87" s="27"/>
      <c r="O87" s="27"/>
      <c r="P87" s="231">
        <v>0</v>
      </c>
      <c r="Q87" s="27"/>
      <c r="R87" s="28"/>
      <c r="S87" s="27"/>
      <c r="T87" s="27"/>
      <c r="U87" s="231">
        <v>0</v>
      </c>
      <c r="V87" s="27"/>
      <c r="W87" s="28"/>
      <c r="X87" s="27"/>
      <c r="Y87" s="27"/>
      <c r="Z87" s="231">
        <v>0</v>
      </c>
      <c r="AA87" s="27"/>
      <c r="AB87" s="28"/>
      <c r="AC87" s="27"/>
      <c r="AD87" s="27"/>
      <c r="AE87" s="231">
        <v>0</v>
      </c>
      <c r="AF87" s="27"/>
      <c r="AG87" s="49">
        <f t="shared" si="30"/>
        <v>0</v>
      </c>
    </row>
    <row r="88" spans="1:33" ht="14.5" x14ac:dyDescent="0.35">
      <c r="A88" s="79">
        <v>2</v>
      </c>
      <c r="B88" s="189"/>
      <c r="C88" s="189"/>
      <c r="D88" s="12"/>
      <c r="E88" s="189"/>
      <c r="F88" s="363"/>
      <c r="G88" s="363"/>
      <c r="H88" s="20"/>
      <c r="I88" s="12"/>
      <c r="J88" s="12"/>
      <c r="K88" s="231">
        <v>0</v>
      </c>
      <c r="L88" s="27"/>
      <c r="M88" s="28"/>
      <c r="N88" s="27"/>
      <c r="O88" s="27"/>
      <c r="P88" s="231">
        <v>0</v>
      </c>
      <c r="Q88" s="27"/>
      <c r="R88" s="28"/>
      <c r="S88" s="27"/>
      <c r="T88" s="27"/>
      <c r="U88" s="231">
        <v>0</v>
      </c>
      <c r="V88" s="27"/>
      <c r="W88" s="28"/>
      <c r="X88" s="27"/>
      <c r="Y88" s="27"/>
      <c r="Z88" s="231">
        <v>0</v>
      </c>
      <c r="AA88" s="27"/>
      <c r="AB88" s="28"/>
      <c r="AC88" s="27"/>
      <c r="AD88" s="27"/>
      <c r="AE88" s="231">
        <v>0</v>
      </c>
      <c r="AF88" s="27"/>
      <c r="AG88" s="49">
        <f t="shared" si="30"/>
        <v>0</v>
      </c>
    </row>
    <row r="89" spans="1:33" ht="14.5" x14ac:dyDescent="0.35">
      <c r="A89" s="79">
        <v>3</v>
      </c>
      <c r="B89" s="189"/>
      <c r="C89" s="189"/>
      <c r="D89" s="12"/>
      <c r="E89" s="189"/>
      <c r="F89" s="363"/>
      <c r="G89" s="363"/>
      <c r="H89" s="20"/>
      <c r="I89" s="12"/>
      <c r="J89" s="12"/>
      <c r="K89" s="231">
        <v>0</v>
      </c>
      <c r="L89" s="27"/>
      <c r="M89" s="28"/>
      <c r="N89" s="27"/>
      <c r="O89" s="27"/>
      <c r="P89" s="231">
        <v>0</v>
      </c>
      <c r="Q89" s="27"/>
      <c r="R89" s="28"/>
      <c r="S89" s="27"/>
      <c r="T89" s="27"/>
      <c r="U89" s="231">
        <v>0</v>
      </c>
      <c r="V89" s="27"/>
      <c r="W89" s="28"/>
      <c r="X89" s="27"/>
      <c r="Y89" s="27"/>
      <c r="Z89" s="231">
        <v>0</v>
      </c>
      <c r="AA89" s="27"/>
      <c r="AB89" s="28"/>
      <c r="AC89" s="27"/>
      <c r="AD89" s="27"/>
      <c r="AE89" s="231">
        <v>0</v>
      </c>
      <c r="AF89" s="27"/>
      <c r="AG89" s="49">
        <f t="shared" si="30"/>
        <v>0</v>
      </c>
    </row>
    <row r="90" spans="1:33" ht="14.5" x14ac:dyDescent="0.35">
      <c r="A90" s="79"/>
      <c r="B90" s="87"/>
      <c r="C90" s="12"/>
      <c r="D90" s="12"/>
      <c r="E90" s="102"/>
      <c r="F90" s="102"/>
      <c r="G90" s="102"/>
      <c r="H90" s="20"/>
      <c r="I90" s="12"/>
      <c r="J90" s="12"/>
      <c r="K90" s="51"/>
      <c r="L90" s="27"/>
      <c r="M90" s="28"/>
      <c r="N90" s="27"/>
      <c r="O90" s="27"/>
      <c r="P90" s="51"/>
      <c r="Q90" s="27"/>
      <c r="R90" s="28"/>
      <c r="S90" s="27"/>
      <c r="T90" s="27"/>
      <c r="U90" s="51"/>
      <c r="V90" s="27"/>
      <c r="W90" s="28"/>
      <c r="X90" s="27"/>
      <c r="Y90" s="27"/>
      <c r="Z90" s="51"/>
      <c r="AA90" s="27"/>
      <c r="AB90" s="28"/>
      <c r="AC90" s="27"/>
      <c r="AD90" s="27"/>
      <c r="AE90" s="51"/>
      <c r="AF90" s="27"/>
      <c r="AG90" s="63"/>
    </row>
    <row r="91" spans="1:33" ht="12.5" x14ac:dyDescent="0.25">
      <c r="A91" s="198" t="s">
        <v>72</v>
      </c>
      <c r="B91" s="216"/>
      <c r="C91" s="216"/>
      <c r="D91" s="216"/>
      <c r="E91" s="217"/>
      <c r="F91" s="217"/>
      <c r="G91" s="217"/>
      <c r="H91" s="218"/>
      <c r="I91" s="216"/>
      <c r="J91" s="216"/>
      <c r="K91" s="202">
        <f>SUM(K82:K89)</f>
        <v>0</v>
      </c>
      <c r="L91" s="213"/>
      <c r="M91" s="214"/>
      <c r="N91" s="213"/>
      <c r="O91" s="213"/>
      <c r="P91" s="202">
        <f>SUM(P82:P89)</f>
        <v>0</v>
      </c>
      <c r="Q91" s="213"/>
      <c r="R91" s="214"/>
      <c r="S91" s="213"/>
      <c r="T91" s="213"/>
      <c r="U91" s="202">
        <f>SUM(U82:U89)</f>
        <v>0</v>
      </c>
      <c r="V91" s="213"/>
      <c r="W91" s="214"/>
      <c r="X91" s="213"/>
      <c r="Y91" s="213"/>
      <c r="Z91" s="202">
        <f>SUM(Z82:Z89)</f>
        <v>0</v>
      </c>
      <c r="AA91" s="213"/>
      <c r="AB91" s="214"/>
      <c r="AC91" s="213"/>
      <c r="AD91" s="213"/>
      <c r="AE91" s="202">
        <f>SUM(AE82:AE89)</f>
        <v>0</v>
      </c>
      <c r="AF91" s="219"/>
      <c r="AG91" s="202">
        <f>SUM(AG82:AG89)</f>
        <v>0</v>
      </c>
    </row>
    <row r="92" spans="1:33" ht="12.5" x14ac:dyDescent="0.25">
      <c r="A92" s="41"/>
      <c r="B92" s="42"/>
      <c r="C92" s="42"/>
      <c r="D92" s="42"/>
      <c r="E92" s="38"/>
      <c r="F92" s="38"/>
      <c r="G92" s="38"/>
      <c r="H92" s="20"/>
      <c r="I92" s="12"/>
      <c r="J92" s="12"/>
      <c r="K92" s="45"/>
      <c r="L92" s="21"/>
      <c r="M92" s="22"/>
      <c r="N92" s="21"/>
      <c r="O92" s="21"/>
      <c r="P92" s="45"/>
      <c r="Q92" s="21"/>
      <c r="R92" s="22"/>
      <c r="S92" s="21"/>
      <c r="T92" s="21"/>
      <c r="U92" s="45"/>
      <c r="V92" s="21"/>
      <c r="W92" s="22"/>
      <c r="X92" s="21"/>
      <c r="Y92" s="21"/>
      <c r="Z92" s="45"/>
      <c r="AA92" s="21"/>
      <c r="AB92" s="22"/>
      <c r="AC92" s="21"/>
      <c r="AD92" s="21"/>
      <c r="AE92" s="45"/>
      <c r="AF92" s="21"/>
      <c r="AG92" s="49"/>
    </row>
    <row r="93" spans="1:33" ht="12.75" customHeight="1" x14ac:dyDescent="0.25">
      <c r="A93" s="266" t="s">
        <v>73</v>
      </c>
      <c r="B93" s="267"/>
      <c r="C93" s="267"/>
      <c r="D93" s="267"/>
      <c r="E93" s="268"/>
      <c r="F93" s="38"/>
      <c r="G93" s="38"/>
      <c r="H93" s="20"/>
      <c r="I93" s="12"/>
      <c r="J93" s="12"/>
      <c r="K93" s="45"/>
      <c r="L93" s="21"/>
      <c r="M93" s="22"/>
      <c r="N93" s="21"/>
      <c r="O93" s="21"/>
      <c r="P93" s="51"/>
      <c r="Q93" s="21"/>
      <c r="R93" s="22"/>
      <c r="S93" s="21"/>
      <c r="T93" s="21"/>
      <c r="U93" s="51"/>
      <c r="V93" s="21"/>
      <c r="W93" s="22"/>
      <c r="X93" s="21"/>
      <c r="Y93" s="21"/>
      <c r="Z93" s="51"/>
      <c r="AA93" s="21"/>
      <c r="AB93" s="22"/>
      <c r="AC93" s="21"/>
      <c r="AD93" s="21"/>
      <c r="AE93" s="51"/>
      <c r="AF93" s="21"/>
      <c r="AG93" s="49"/>
    </row>
    <row r="94" spans="1:33" ht="12.5" x14ac:dyDescent="0.25">
      <c r="A94" s="41"/>
      <c r="B94" s="42" t="s">
        <v>74</v>
      </c>
      <c r="C94" s="42" t="s">
        <v>75</v>
      </c>
      <c r="D94" s="42"/>
      <c r="E94" s="38"/>
      <c r="F94" s="38"/>
      <c r="G94" s="38"/>
      <c r="H94" s="20"/>
      <c r="I94" s="12"/>
      <c r="J94" s="12"/>
      <c r="K94" s="45"/>
      <c r="L94" s="21"/>
      <c r="M94" s="22"/>
      <c r="N94" s="21"/>
      <c r="O94" s="21"/>
      <c r="P94" s="51"/>
      <c r="Q94" s="21"/>
      <c r="R94" s="22"/>
      <c r="S94" s="21"/>
      <c r="T94" s="21"/>
      <c r="U94" s="51"/>
      <c r="V94" s="21"/>
      <c r="W94" s="22"/>
      <c r="X94" s="21"/>
      <c r="Y94" s="21"/>
      <c r="Z94" s="51"/>
      <c r="AA94" s="21"/>
      <c r="AB94" s="22"/>
      <c r="AC94" s="21"/>
      <c r="AD94" s="21"/>
      <c r="AE94" s="51"/>
      <c r="AF94" s="21"/>
      <c r="AG94" s="49"/>
    </row>
    <row r="95" spans="1:33" ht="12.5" x14ac:dyDescent="0.25">
      <c r="A95" s="11">
        <v>1</v>
      </c>
      <c r="B95" s="189"/>
      <c r="C95" s="189"/>
      <c r="D95" s="189"/>
      <c r="E95" s="12"/>
      <c r="H95" s="20"/>
      <c r="I95" s="12"/>
      <c r="J95" s="12"/>
      <c r="K95" s="231">
        <v>0</v>
      </c>
      <c r="L95" s="27"/>
      <c r="M95" s="28"/>
      <c r="N95" s="27"/>
      <c r="O95" s="27"/>
      <c r="P95" s="231">
        <v>0</v>
      </c>
      <c r="Q95" s="27"/>
      <c r="R95" s="28"/>
      <c r="S95" s="27"/>
      <c r="T95" s="27"/>
      <c r="U95" s="231">
        <v>0</v>
      </c>
      <c r="V95" s="27"/>
      <c r="W95" s="28"/>
      <c r="X95" s="27"/>
      <c r="Y95" s="27"/>
      <c r="Z95" s="231">
        <v>0</v>
      </c>
      <c r="AA95" s="27"/>
      <c r="AB95" s="28"/>
      <c r="AC95" s="27"/>
      <c r="AD95" s="27"/>
      <c r="AE95" s="231">
        <v>0</v>
      </c>
      <c r="AF95" s="27"/>
      <c r="AG95" s="49">
        <f>SUM(AE95,Z95,U95,P95,K95)</f>
        <v>0</v>
      </c>
    </row>
    <row r="96" spans="1:33" ht="12.5" x14ac:dyDescent="0.25">
      <c r="A96" s="11">
        <v>2</v>
      </c>
      <c r="B96" s="189"/>
      <c r="C96" s="189"/>
      <c r="D96" s="189"/>
      <c r="H96" s="20"/>
      <c r="I96" s="12"/>
      <c r="J96" s="12"/>
      <c r="K96" s="231">
        <v>0</v>
      </c>
      <c r="L96" s="21"/>
      <c r="M96" s="22"/>
      <c r="N96" s="21"/>
      <c r="O96" s="21"/>
      <c r="P96" s="231">
        <v>0</v>
      </c>
      <c r="Q96" s="21"/>
      <c r="R96" s="22"/>
      <c r="S96" s="21"/>
      <c r="T96" s="21"/>
      <c r="U96" s="231">
        <v>0</v>
      </c>
      <c r="V96" s="21"/>
      <c r="W96" s="22"/>
      <c r="X96" s="21"/>
      <c r="Y96" s="21"/>
      <c r="Z96" s="231">
        <v>0</v>
      </c>
      <c r="AA96" s="21"/>
      <c r="AB96" s="22"/>
      <c r="AC96" s="21"/>
      <c r="AD96" s="21"/>
      <c r="AE96" s="231">
        <v>0</v>
      </c>
      <c r="AF96" s="21"/>
      <c r="AG96" s="49">
        <f t="shared" ref="AG96:AG98" si="31">SUM(AE96,Z96,U96,P96,K96)</f>
        <v>0</v>
      </c>
    </row>
    <row r="97" spans="1:33" ht="12.5" x14ac:dyDescent="0.25">
      <c r="A97" s="11">
        <v>3</v>
      </c>
      <c r="B97" s="189"/>
      <c r="C97" s="189"/>
      <c r="D97" s="189"/>
      <c r="H97" s="20"/>
      <c r="I97" s="12"/>
      <c r="J97" s="12"/>
      <c r="K97" s="231">
        <v>0</v>
      </c>
      <c r="L97" s="21"/>
      <c r="M97" s="22"/>
      <c r="N97" s="21"/>
      <c r="O97" s="21"/>
      <c r="P97" s="231">
        <v>0</v>
      </c>
      <c r="Q97" s="21"/>
      <c r="R97" s="22"/>
      <c r="S97" s="21"/>
      <c r="T97" s="21"/>
      <c r="U97" s="231">
        <v>0</v>
      </c>
      <c r="V97" s="21"/>
      <c r="W97" s="22"/>
      <c r="X97" s="21"/>
      <c r="Y97" s="21"/>
      <c r="Z97" s="231">
        <v>0</v>
      </c>
      <c r="AA97" s="21"/>
      <c r="AB97" s="22"/>
      <c r="AC97" s="21"/>
      <c r="AD97" s="21"/>
      <c r="AE97" s="231">
        <v>0</v>
      </c>
      <c r="AF97" s="21"/>
      <c r="AG97" s="49">
        <f t="shared" si="31"/>
        <v>0</v>
      </c>
    </row>
    <row r="98" spans="1:33" ht="12.5" x14ac:dyDescent="0.25">
      <c r="A98" s="11">
        <v>4</v>
      </c>
      <c r="B98" s="189"/>
      <c r="C98" s="189"/>
      <c r="D98" s="189"/>
      <c r="H98" s="20"/>
      <c r="I98" s="12"/>
      <c r="J98" s="12"/>
      <c r="K98" s="231">
        <v>0</v>
      </c>
      <c r="L98" s="21"/>
      <c r="M98" s="22"/>
      <c r="N98" s="21"/>
      <c r="O98" s="21"/>
      <c r="P98" s="231">
        <v>0</v>
      </c>
      <c r="Q98" s="21"/>
      <c r="R98" s="22"/>
      <c r="S98" s="21"/>
      <c r="T98" s="21"/>
      <c r="U98" s="231">
        <v>0</v>
      </c>
      <c r="V98" s="21"/>
      <c r="W98" s="22"/>
      <c r="X98" s="21"/>
      <c r="Y98" s="21"/>
      <c r="Z98" s="231">
        <v>0</v>
      </c>
      <c r="AA98" s="21"/>
      <c r="AB98" s="22"/>
      <c r="AC98" s="21"/>
      <c r="AD98" s="21"/>
      <c r="AE98" s="231">
        <v>0</v>
      </c>
      <c r="AF98" s="21"/>
      <c r="AG98" s="49">
        <f t="shared" si="31"/>
        <v>0</v>
      </c>
    </row>
    <row r="99" spans="1:33" ht="12.5" x14ac:dyDescent="0.25">
      <c r="A99" s="11"/>
      <c r="B99" s="12"/>
      <c r="C99" s="12"/>
      <c r="D99" s="12"/>
      <c r="H99" s="20"/>
      <c r="I99" s="12"/>
      <c r="J99" s="12"/>
      <c r="K99" s="51"/>
      <c r="L99" s="21"/>
      <c r="M99" s="22"/>
      <c r="N99" s="21"/>
      <c r="O99" s="21"/>
      <c r="P99" s="51"/>
      <c r="Q99" s="21"/>
      <c r="R99" s="22"/>
      <c r="S99" s="21"/>
      <c r="T99" s="21"/>
      <c r="U99" s="51"/>
      <c r="V99" s="21"/>
      <c r="W99" s="22"/>
      <c r="X99" s="21"/>
      <c r="Y99" s="21"/>
      <c r="Z99" s="51"/>
      <c r="AA99" s="21"/>
      <c r="AB99" s="22"/>
      <c r="AC99" s="21"/>
      <c r="AD99" s="21"/>
      <c r="AE99" s="51"/>
      <c r="AF99" s="21"/>
      <c r="AG99" s="49"/>
    </row>
    <row r="100" spans="1:33" ht="12.5" x14ac:dyDescent="0.25">
      <c r="A100" s="198" t="s">
        <v>76</v>
      </c>
      <c r="B100" s="216"/>
      <c r="C100" s="216"/>
      <c r="D100" s="216"/>
      <c r="E100" s="217"/>
      <c r="F100" s="217"/>
      <c r="G100" s="217"/>
      <c r="H100" s="218"/>
      <c r="I100" s="216"/>
      <c r="J100" s="216"/>
      <c r="K100" s="202">
        <f>SUM(K95:K99)</f>
        <v>0</v>
      </c>
      <c r="L100" s="213"/>
      <c r="M100" s="214"/>
      <c r="N100" s="213"/>
      <c r="O100" s="213"/>
      <c r="P100" s="202">
        <f>SUM(P95:P99)</f>
        <v>0</v>
      </c>
      <c r="Q100" s="213"/>
      <c r="R100" s="214"/>
      <c r="S100" s="213"/>
      <c r="T100" s="213"/>
      <c r="U100" s="202">
        <f>SUM(U95:U99)</f>
        <v>0</v>
      </c>
      <c r="V100" s="213"/>
      <c r="W100" s="214"/>
      <c r="X100" s="213"/>
      <c r="Y100" s="213"/>
      <c r="Z100" s="202">
        <f>SUM(Z95:Z99)</f>
        <v>0</v>
      </c>
      <c r="AA100" s="213"/>
      <c r="AB100" s="214"/>
      <c r="AC100" s="213"/>
      <c r="AD100" s="213"/>
      <c r="AE100" s="202">
        <f>SUM(AE95:AE99)</f>
        <v>0</v>
      </c>
      <c r="AF100" s="219"/>
      <c r="AG100" s="212">
        <f>SUM(AE100,Z100,U100,P100,K100)</f>
        <v>0</v>
      </c>
    </row>
    <row r="101" spans="1:33" ht="12.5" hidden="1" x14ac:dyDescent="0.25">
      <c r="A101" s="15"/>
      <c r="B101" s="12"/>
      <c r="C101" s="12"/>
      <c r="D101" s="12"/>
      <c r="H101" s="20"/>
      <c r="I101" s="12"/>
      <c r="J101" s="12"/>
      <c r="K101" s="45"/>
      <c r="L101" s="21"/>
      <c r="M101" s="22"/>
      <c r="N101" s="21"/>
      <c r="O101" s="21"/>
      <c r="P101" s="51"/>
      <c r="Q101" s="21"/>
      <c r="R101" s="22"/>
      <c r="S101" s="21"/>
      <c r="T101" s="21"/>
      <c r="U101" s="51"/>
      <c r="V101" s="21"/>
      <c r="W101" s="22"/>
      <c r="X101" s="21"/>
      <c r="Y101" s="21"/>
      <c r="Z101" s="51"/>
      <c r="AA101" s="21"/>
      <c r="AB101" s="22"/>
      <c r="AC101" s="21"/>
      <c r="AD101" s="21"/>
      <c r="AE101" s="51"/>
      <c r="AF101" s="21"/>
      <c r="AG101" s="49"/>
    </row>
    <row r="102" spans="1:33" ht="12.5" hidden="1" x14ac:dyDescent="0.25">
      <c r="A102" s="440" t="s">
        <v>77</v>
      </c>
      <c r="B102" s="448"/>
      <c r="C102" s="448"/>
      <c r="D102" s="448"/>
      <c r="E102" s="432"/>
      <c r="F102" s="38"/>
      <c r="G102" s="38"/>
      <c r="H102" s="20"/>
      <c r="I102" s="12"/>
      <c r="J102" s="12"/>
      <c r="K102" s="46">
        <v>0</v>
      </c>
      <c r="L102" s="27"/>
      <c r="M102" s="28"/>
      <c r="N102" s="27"/>
      <c r="O102" s="27"/>
      <c r="P102" s="51">
        <v>0</v>
      </c>
      <c r="Q102" s="27"/>
      <c r="R102" s="28"/>
      <c r="S102" s="27"/>
      <c r="T102" s="27"/>
      <c r="U102" s="51">
        <v>0</v>
      </c>
      <c r="V102" s="27"/>
      <c r="W102" s="28"/>
      <c r="X102" s="27"/>
      <c r="Y102" s="27"/>
      <c r="Z102" s="51">
        <v>0</v>
      </c>
      <c r="AA102" s="27"/>
      <c r="AB102" s="28"/>
      <c r="AC102" s="27"/>
      <c r="AD102" s="27"/>
      <c r="AE102" s="51">
        <v>0</v>
      </c>
      <c r="AF102" s="27"/>
      <c r="AG102" s="50">
        <f>SUM(AE102,Z102,U102,P102,K102)</f>
        <v>0</v>
      </c>
    </row>
    <row r="103" spans="1:33" ht="12.5" x14ac:dyDescent="0.25">
      <c r="A103" s="41"/>
      <c r="B103" s="42"/>
      <c r="C103" s="42"/>
      <c r="D103" s="42"/>
      <c r="E103" s="38"/>
      <c r="F103" s="38"/>
      <c r="G103" s="38"/>
      <c r="H103" s="20"/>
      <c r="I103" s="12"/>
      <c r="J103" s="12"/>
      <c r="K103" s="45"/>
      <c r="L103" s="21"/>
      <c r="M103" s="22"/>
      <c r="N103" s="21"/>
      <c r="O103" s="21"/>
      <c r="P103" s="51"/>
      <c r="Q103" s="21"/>
      <c r="R103" s="22"/>
      <c r="S103" s="21"/>
      <c r="T103" s="21"/>
      <c r="U103" s="51"/>
      <c r="V103" s="21"/>
      <c r="W103" s="22"/>
      <c r="X103" s="21"/>
      <c r="Y103" s="21"/>
      <c r="Z103" s="51"/>
      <c r="AA103" s="21"/>
      <c r="AB103" s="22"/>
      <c r="AC103" s="21"/>
      <c r="AD103" s="21"/>
      <c r="AE103" s="51"/>
      <c r="AF103" s="21"/>
      <c r="AG103" s="49"/>
    </row>
    <row r="104" spans="1:33" ht="12.5" x14ac:dyDescent="0.25">
      <c r="A104" s="430" t="s">
        <v>78</v>
      </c>
      <c r="B104" s="431"/>
      <c r="C104" s="40"/>
      <c r="D104" s="40"/>
      <c r="H104" s="20"/>
      <c r="I104" s="12"/>
      <c r="J104" s="12"/>
      <c r="K104" s="45"/>
      <c r="L104" s="21"/>
      <c r="M104" s="22"/>
      <c r="N104" s="21"/>
      <c r="O104" s="21"/>
      <c r="P104" s="51"/>
      <c r="Q104" s="21"/>
      <c r="R104" s="22"/>
      <c r="S104" s="21"/>
      <c r="T104" s="21"/>
      <c r="U104" s="51"/>
      <c r="V104" s="21"/>
      <c r="W104" s="22"/>
      <c r="X104" s="21"/>
      <c r="Y104" s="21"/>
      <c r="Z104" s="51"/>
      <c r="AA104" s="21"/>
      <c r="AB104" s="22"/>
      <c r="AC104" s="21"/>
      <c r="AD104" s="21"/>
      <c r="AE104" s="51"/>
      <c r="AF104" s="21"/>
      <c r="AG104" s="49"/>
    </row>
    <row r="105" spans="1:33" ht="12.5" x14ac:dyDescent="0.25">
      <c r="A105" s="11">
        <v>1</v>
      </c>
      <c r="B105" s="189"/>
      <c r="C105" s="189"/>
      <c r="D105" s="12"/>
      <c r="H105" s="20"/>
      <c r="I105" s="12"/>
      <c r="J105" s="12"/>
      <c r="K105" s="231">
        <v>0</v>
      </c>
      <c r="L105" s="21"/>
      <c r="M105" s="22"/>
      <c r="N105" s="21"/>
      <c r="O105" s="21"/>
      <c r="P105" s="231">
        <v>0</v>
      </c>
      <c r="Q105" s="21"/>
      <c r="R105" s="22"/>
      <c r="S105" s="21"/>
      <c r="T105" s="21"/>
      <c r="U105" s="231">
        <v>0</v>
      </c>
      <c r="V105" s="21"/>
      <c r="W105" s="22"/>
      <c r="X105" s="21"/>
      <c r="Y105" s="21"/>
      <c r="Z105" s="231">
        <v>0</v>
      </c>
      <c r="AA105" s="21"/>
      <c r="AB105" s="22"/>
      <c r="AC105" s="21"/>
      <c r="AD105" s="21"/>
      <c r="AE105" s="231">
        <v>0</v>
      </c>
      <c r="AF105" s="21"/>
      <c r="AG105" s="49">
        <f>SUM(AE105,Z105,U105,P105,K105)</f>
        <v>0</v>
      </c>
    </row>
    <row r="106" spans="1:33" ht="12.5" x14ac:dyDescent="0.25">
      <c r="A106" s="11">
        <v>2</v>
      </c>
      <c r="B106" s="189"/>
      <c r="C106" s="365"/>
      <c r="D106" s="54"/>
      <c r="H106" s="20"/>
      <c r="I106" s="12"/>
      <c r="J106" s="12"/>
      <c r="K106" s="231">
        <v>0</v>
      </c>
      <c r="L106" s="27"/>
      <c r="M106" s="28"/>
      <c r="N106" s="27"/>
      <c r="O106" s="27"/>
      <c r="P106" s="231">
        <v>0</v>
      </c>
      <c r="Q106" s="27"/>
      <c r="R106" s="28"/>
      <c r="S106" s="27"/>
      <c r="T106" s="27"/>
      <c r="U106" s="231">
        <v>0</v>
      </c>
      <c r="V106" s="27"/>
      <c r="W106" s="28"/>
      <c r="X106" s="27"/>
      <c r="Y106" s="27"/>
      <c r="Z106" s="231">
        <v>0</v>
      </c>
      <c r="AA106" s="27"/>
      <c r="AB106" s="28"/>
      <c r="AC106" s="27"/>
      <c r="AD106" s="27"/>
      <c r="AE106" s="231">
        <v>0</v>
      </c>
      <c r="AF106" s="27"/>
      <c r="AG106" s="49">
        <f>SUM(AE106,Z106,U106,P106,K106)</f>
        <v>0</v>
      </c>
    </row>
    <row r="107" spans="1:33" ht="12.5" x14ac:dyDescent="0.25">
      <c r="A107" s="11">
        <f t="shared" ref="A107" si="32">A106+1</f>
        <v>3</v>
      </c>
      <c r="B107" s="189"/>
      <c r="C107" s="189"/>
      <c r="D107" s="12"/>
      <c r="H107" s="20"/>
      <c r="I107" s="12"/>
      <c r="J107" s="12"/>
      <c r="K107" s="231">
        <v>0</v>
      </c>
      <c r="L107" s="27"/>
      <c r="M107" s="28"/>
      <c r="N107" s="27"/>
      <c r="O107" s="27"/>
      <c r="P107" s="231">
        <v>0</v>
      </c>
      <c r="Q107" s="27"/>
      <c r="R107" s="28"/>
      <c r="S107" s="27"/>
      <c r="T107" s="27"/>
      <c r="U107" s="231">
        <v>0</v>
      </c>
      <c r="V107" s="27"/>
      <c r="W107" s="28"/>
      <c r="X107" s="27"/>
      <c r="Y107" s="27"/>
      <c r="Z107" s="231">
        <v>0</v>
      </c>
      <c r="AA107" s="27"/>
      <c r="AB107" s="28"/>
      <c r="AC107" s="27"/>
      <c r="AD107" s="27"/>
      <c r="AE107" s="231">
        <v>0</v>
      </c>
      <c r="AF107" s="27"/>
      <c r="AG107" s="49">
        <f>SUM(AE107,Z107,U107,P107,K107)</f>
        <v>0</v>
      </c>
    </row>
    <row r="108" spans="1:33" ht="12.5" x14ac:dyDescent="0.25">
      <c r="A108" s="11">
        <v>4</v>
      </c>
      <c r="B108" s="189"/>
      <c r="C108" s="189"/>
      <c r="D108" s="12"/>
      <c r="H108" s="20"/>
      <c r="I108" s="12"/>
      <c r="J108" s="12"/>
      <c r="K108" s="231">
        <v>0</v>
      </c>
      <c r="L108" s="27"/>
      <c r="M108" s="28"/>
      <c r="N108" s="27"/>
      <c r="O108" s="27"/>
      <c r="P108" s="231">
        <v>0</v>
      </c>
      <c r="Q108" s="27"/>
      <c r="R108" s="28"/>
      <c r="S108" s="27"/>
      <c r="T108" s="27"/>
      <c r="U108" s="231">
        <v>0</v>
      </c>
      <c r="V108" s="27"/>
      <c r="W108" s="28"/>
      <c r="X108" s="27"/>
      <c r="Y108" s="27"/>
      <c r="Z108" s="231">
        <v>0</v>
      </c>
      <c r="AA108" s="27"/>
      <c r="AB108" s="28"/>
      <c r="AC108" s="27"/>
      <c r="AD108" s="27"/>
      <c r="AE108" s="231">
        <v>0</v>
      </c>
      <c r="AF108" s="27"/>
      <c r="AG108" s="49">
        <f>SUM(AE108,Z108,U108,P108,K108)</f>
        <v>0</v>
      </c>
    </row>
    <row r="109" spans="1:33" ht="12.5" x14ac:dyDescent="0.25">
      <c r="A109" s="11">
        <v>5</v>
      </c>
      <c r="B109" s="189"/>
      <c r="C109" s="189"/>
      <c r="D109" s="12"/>
      <c r="H109" s="20"/>
      <c r="I109" s="12"/>
      <c r="J109" s="12"/>
      <c r="K109" s="231">
        <v>0</v>
      </c>
      <c r="L109" s="27"/>
      <c r="M109" s="28"/>
      <c r="N109" s="27"/>
      <c r="O109" s="27"/>
      <c r="P109" s="231">
        <v>0</v>
      </c>
      <c r="Q109" s="27"/>
      <c r="R109" s="28"/>
      <c r="S109" s="27"/>
      <c r="T109" s="27"/>
      <c r="U109" s="231">
        <v>0</v>
      </c>
      <c r="V109" s="27"/>
      <c r="W109" s="28"/>
      <c r="X109" s="27"/>
      <c r="Y109" s="27"/>
      <c r="Z109" s="231">
        <v>0</v>
      </c>
      <c r="AA109" s="27"/>
      <c r="AB109" s="28"/>
      <c r="AC109" s="27"/>
      <c r="AD109" s="27"/>
      <c r="AE109" s="231">
        <v>0</v>
      </c>
      <c r="AF109" s="27"/>
      <c r="AG109" s="49">
        <f>SUM(AE109,Z109,U109,P109,K109)</f>
        <v>0</v>
      </c>
    </row>
    <row r="110" spans="1:33" ht="12.5" x14ac:dyDescent="0.25">
      <c r="A110" s="11"/>
      <c r="B110" s="12"/>
      <c r="C110" s="12"/>
      <c r="D110" s="12"/>
      <c r="H110" s="20"/>
      <c r="I110" s="12"/>
      <c r="J110" s="12"/>
      <c r="K110" s="51"/>
      <c r="L110" s="27"/>
      <c r="M110" s="28"/>
      <c r="N110" s="27"/>
      <c r="O110" s="27"/>
      <c r="P110" s="51"/>
      <c r="Q110" s="27"/>
      <c r="R110" s="28"/>
      <c r="S110" s="27"/>
      <c r="T110" s="27"/>
      <c r="U110" s="51"/>
      <c r="V110" s="27"/>
      <c r="W110" s="28"/>
      <c r="X110" s="27"/>
      <c r="Y110" s="27"/>
      <c r="Z110" s="51"/>
      <c r="AA110" s="27"/>
      <c r="AB110" s="28"/>
      <c r="AC110" s="27"/>
      <c r="AD110" s="27"/>
      <c r="AE110" s="51"/>
      <c r="AF110" s="27"/>
      <c r="AG110" s="49"/>
    </row>
    <row r="111" spans="1:33" ht="12.5" x14ac:dyDescent="0.25">
      <c r="A111" s="198" t="s">
        <v>79</v>
      </c>
      <c r="B111" s="216"/>
      <c r="C111" s="216"/>
      <c r="D111" s="216"/>
      <c r="E111" s="217"/>
      <c r="F111" s="217"/>
      <c r="G111" s="217"/>
      <c r="H111" s="218"/>
      <c r="I111" s="216"/>
      <c r="J111" s="216"/>
      <c r="K111" s="220">
        <f>SUM(K105:K110)</f>
        <v>0</v>
      </c>
      <c r="L111" s="213"/>
      <c r="M111" s="214"/>
      <c r="N111" s="213"/>
      <c r="O111" s="213"/>
      <c r="P111" s="220">
        <f>SUM(P105:P110)</f>
        <v>0</v>
      </c>
      <c r="Q111" s="213"/>
      <c r="R111" s="214"/>
      <c r="S111" s="213"/>
      <c r="T111" s="213"/>
      <c r="U111" s="220">
        <f>SUM(U105:U110)</f>
        <v>0</v>
      </c>
      <c r="V111" s="213"/>
      <c r="W111" s="214"/>
      <c r="X111" s="213"/>
      <c r="Y111" s="213"/>
      <c r="Z111" s="220">
        <f>SUM(Z105:Z110)</f>
        <v>0</v>
      </c>
      <c r="AA111" s="213"/>
      <c r="AB111" s="214"/>
      <c r="AC111" s="213"/>
      <c r="AD111" s="213"/>
      <c r="AE111" s="220">
        <f>SUM(AE105:AE110)</f>
        <v>0</v>
      </c>
      <c r="AF111" s="221"/>
      <c r="AG111" s="212">
        <f>SUM(AE111,Z111,U111,P111,K111)</f>
        <v>0</v>
      </c>
    </row>
    <row r="112" spans="1:33" ht="12.5" x14ac:dyDescent="0.25">
      <c r="A112" s="15"/>
      <c r="B112" s="12"/>
      <c r="C112" s="12"/>
      <c r="D112" s="12"/>
      <c r="H112" s="20"/>
      <c r="I112" s="12"/>
      <c r="J112" s="12"/>
      <c r="K112" s="51"/>
      <c r="L112" s="27"/>
      <c r="M112" s="28"/>
      <c r="N112" s="27"/>
      <c r="O112" s="27"/>
      <c r="P112" s="51"/>
      <c r="Q112" s="27"/>
      <c r="R112" s="28"/>
      <c r="S112" s="27"/>
      <c r="T112" s="27"/>
      <c r="U112" s="51"/>
      <c r="V112" s="27"/>
      <c r="W112" s="28"/>
      <c r="X112" s="27"/>
      <c r="Y112" s="27"/>
      <c r="Z112" s="51"/>
      <c r="AA112" s="27"/>
      <c r="AB112" s="28"/>
      <c r="AC112" s="27"/>
      <c r="AD112" s="27"/>
      <c r="AE112" s="51"/>
      <c r="AF112" s="27"/>
      <c r="AG112" s="49"/>
    </row>
    <row r="113" spans="1:33" ht="12.5" x14ac:dyDescent="0.25">
      <c r="A113" s="80" t="s">
        <v>283</v>
      </c>
      <c r="B113" s="12"/>
      <c r="C113" s="12"/>
      <c r="D113" s="12"/>
      <c r="H113" s="20"/>
      <c r="I113" s="12"/>
      <c r="J113" s="12"/>
      <c r="K113" s="51"/>
      <c r="L113" s="27"/>
      <c r="M113" s="28"/>
      <c r="N113" s="27"/>
      <c r="O113" s="27"/>
      <c r="P113" s="51"/>
      <c r="Q113" s="27"/>
      <c r="R113" s="28"/>
      <c r="S113" s="27"/>
      <c r="T113" s="27"/>
      <c r="U113" s="51"/>
      <c r="V113" s="27"/>
      <c r="W113" s="28"/>
      <c r="X113" s="27"/>
      <c r="Y113" s="27"/>
      <c r="Z113" s="51"/>
      <c r="AA113" s="27"/>
      <c r="AB113" s="28"/>
      <c r="AC113" s="27"/>
      <c r="AD113" s="27"/>
      <c r="AE113" s="51"/>
      <c r="AF113" s="27"/>
      <c r="AG113" s="49"/>
    </row>
    <row r="114" spans="1:33" ht="12.5" x14ac:dyDescent="0.25">
      <c r="A114" s="11">
        <v>1</v>
      </c>
      <c r="B114" s="189"/>
      <c r="C114" s="189"/>
      <c r="D114" s="12"/>
      <c r="H114" s="20"/>
      <c r="I114" s="12"/>
      <c r="J114" s="12"/>
      <c r="K114" s="231">
        <v>0</v>
      </c>
      <c r="L114" s="27"/>
      <c r="M114" s="28"/>
      <c r="N114" s="27"/>
      <c r="O114" s="27"/>
      <c r="P114" s="231">
        <v>0</v>
      </c>
      <c r="Q114" s="27"/>
      <c r="R114" s="28"/>
      <c r="S114" s="27"/>
      <c r="T114" s="27"/>
      <c r="U114" s="231">
        <v>0</v>
      </c>
      <c r="V114" s="27"/>
      <c r="W114" s="28"/>
      <c r="X114" s="27"/>
      <c r="Y114" s="27"/>
      <c r="Z114" s="231">
        <v>0</v>
      </c>
      <c r="AA114" s="27"/>
      <c r="AB114" s="28"/>
      <c r="AC114" s="27"/>
      <c r="AD114" s="27"/>
      <c r="AE114" s="231">
        <v>0</v>
      </c>
      <c r="AF114" s="27"/>
      <c r="AG114" s="49">
        <f>SUM(AE114,Z114,U114,P114,K114)</f>
        <v>0</v>
      </c>
    </row>
    <row r="115" spans="1:33" ht="12.5" x14ac:dyDescent="0.25">
      <c r="A115" s="11">
        <v>2</v>
      </c>
      <c r="B115" s="189"/>
      <c r="C115" s="189"/>
      <c r="D115" s="12"/>
      <c r="H115" s="20"/>
      <c r="I115" s="12"/>
      <c r="J115" s="12"/>
      <c r="K115" s="231">
        <v>0</v>
      </c>
      <c r="L115" s="27"/>
      <c r="M115" s="28"/>
      <c r="N115" s="27"/>
      <c r="O115" s="27"/>
      <c r="P115" s="231">
        <v>0</v>
      </c>
      <c r="Q115" s="27"/>
      <c r="R115" s="28"/>
      <c r="S115" s="27"/>
      <c r="T115" s="27"/>
      <c r="U115" s="231">
        <v>0</v>
      </c>
      <c r="V115" s="27"/>
      <c r="W115" s="28"/>
      <c r="X115" s="27"/>
      <c r="Y115" s="27"/>
      <c r="Z115" s="231">
        <v>0</v>
      </c>
      <c r="AA115" s="27"/>
      <c r="AB115" s="28"/>
      <c r="AC115" s="27"/>
      <c r="AD115" s="27"/>
      <c r="AE115" s="231">
        <v>0</v>
      </c>
      <c r="AF115" s="27"/>
      <c r="AG115" s="49">
        <f>SUM(AE115,Z115,U115,P115,K115)</f>
        <v>0</v>
      </c>
    </row>
    <row r="116" spans="1:33" ht="12.5" x14ac:dyDescent="0.25">
      <c r="A116" s="11">
        <f t="shared" ref="A116" si="33">A115+1</f>
        <v>3</v>
      </c>
      <c r="B116" s="189"/>
      <c r="C116" s="189"/>
      <c r="D116" s="12"/>
      <c r="H116" s="20"/>
      <c r="I116" s="12"/>
      <c r="J116" s="12"/>
      <c r="K116" s="231">
        <v>0</v>
      </c>
      <c r="L116" s="27"/>
      <c r="M116" s="28"/>
      <c r="N116" s="27"/>
      <c r="O116" s="27"/>
      <c r="P116" s="231">
        <v>0</v>
      </c>
      <c r="Q116" s="27"/>
      <c r="R116" s="28"/>
      <c r="S116" s="27"/>
      <c r="T116" s="27"/>
      <c r="U116" s="231">
        <v>0</v>
      </c>
      <c r="V116" s="27"/>
      <c r="W116" s="28"/>
      <c r="X116" s="27"/>
      <c r="Y116" s="27"/>
      <c r="Z116" s="231">
        <v>0</v>
      </c>
      <c r="AA116" s="27"/>
      <c r="AB116" s="28"/>
      <c r="AC116" s="27"/>
      <c r="AD116" s="27"/>
      <c r="AE116" s="231">
        <v>0</v>
      </c>
      <c r="AF116" s="27"/>
      <c r="AG116" s="49">
        <f>SUM(AE116,Z116,U116,P116,K116)</f>
        <v>0</v>
      </c>
    </row>
    <row r="117" spans="1:33" ht="12.5" x14ac:dyDescent="0.25">
      <c r="A117" s="11"/>
      <c r="B117" s="12"/>
      <c r="C117" s="12"/>
      <c r="D117" s="12"/>
      <c r="H117" s="20"/>
      <c r="I117" s="12"/>
      <c r="J117" s="12"/>
      <c r="K117" s="51"/>
      <c r="L117" s="27"/>
      <c r="M117" s="28"/>
      <c r="N117" s="27"/>
      <c r="O117" s="27"/>
      <c r="P117" s="51"/>
      <c r="Q117" s="27"/>
      <c r="R117" s="28"/>
      <c r="S117" s="27"/>
      <c r="T117" s="27"/>
      <c r="U117" s="51"/>
      <c r="V117" s="27"/>
      <c r="W117" s="28"/>
      <c r="X117" s="27"/>
      <c r="Y117" s="27"/>
      <c r="Z117" s="51"/>
      <c r="AA117" s="27"/>
      <c r="AB117" s="28"/>
      <c r="AC117" s="27"/>
      <c r="AD117" s="27"/>
      <c r="AE117" s="51"/>
      <c r="AF117" s="27"/>
      <c r="AG117" s="49"/>
    </row>
    <row r="118" spans="1:33" ht="12.5" x14ac:dyDescent="0.25">
      <c r="A118" s="442" t="s">
        <v>118</v>
      </c>
      <c r="B118" s="442"/>
      <c r="C118" s="442"/>
      <c r="D118" s="442"/>
      <c r="E118" s="442"/>
      <c r="F118" s="442"/>
      <c r="G118" s="443"/>
      <c r="H118" s="105"/>
      <c r="I118" s="104"/>
      <c r="J118" s="104"/>
      <c r="K118" s="106">
        <f>SUM(K114:K117)</f>
        <v>0</v>
      </c>
      <c r="L118" s="107"/>
      <c r="M118" s="108"/>
      <c r="N118" s="107"/>
      <c r="O118" s="107"/>
      <c r="P118" s="106">
        <f>SUM(P114:P117)</f>
        <v>0</v>
      </c>
      <c r="Q118" s="107"/>
      <c r="R118" s="108"/>
      <c r="S118" s="107"/>
      <c r="T118" s="107"/>
      <c r="U118" s="106">
        <f>SUM(U114:U117)</f>
        <v>0</v>
      </c>
      <c r="V118" s="107"/>
      <c r="W118" s="108"/>
      <c r="X118" s="107"/>
      <c r="Y118" s="107"/>
      <c r="Z118" s="106">
        <f>SUM(Z114:Z117)</f>
        <v>0</v>
      </c>
      <c r="AA118" s="107"/>
      <c r="AB118" s="108"/>
      <c r="AC118" s="107"/>
      <c r="AD118" s="107"/>
      <c r="AE118" s="106">
        <f>SUM(AE114:AE117)</f>
        <v>0</v>
      </c>
      <c r="AF118" s="107"/>
      <c r="AG118" s="86">
        <f>SUM(AE118,Z118,U118,P118,K118)</f>
        <v>0</v>
      </c>
    </row>
    <row r="119" spans="1:33" thickBot="1" x14ac:dyDescent="0.3">
      <c r="A119" s="36"/>
      <c r="B119" s="36"/>
      <c r="C119" s="36"/>
      <c r="D119" s="36"/>
      <c r="E119" s="36"/>
      <c r="F119" s="36"/>
      <c r="G119" s="132"/>
      <c r="H119" s="20"/>
      <c r="I119" s="12"/>
      <c r="J119" s="12"/>
      <c r="K119" s="51"/>
      <c r="L119" s="27"/>
      <c r="M119" s="28"/>
      <c r="N119" s="27"/>
      <c r="O119" s="27"/>
      <c r="P119" s="51"/>
      <c r="Q119" s="27"/>
      <c r="R119" s="28"/>
      <c r="S119" s="27"/>
      <c r="T119" s="27"/>
      <c r="U119" s="51"/>
      <c r="V119" s="27"/>
      <c r="W119" s="28"/>
      <c r="X119" s="27"/>
      <c r="Y119" s="27"/>
      <c r="Z119" s="51"/>
      <c r="AA119" s="27"/>
      <c r="AB119" s="28"/>
      <c r="AC119" s="27"/>
      <c r="AD119" s="27"/>
      <c r="AE119" s="51"/>
      <c r="AF119" s="27"/>
      <c r="AG119" s="133"/>
    </row>
    <row r="120" spans="1:33" ht="12.5" x14ac:dyDescent="0.25">
      <c r="A120" s="446" t="s">
        <v>119</v>
      </c>
      <c r="B120" s="447"/>
      <c r="C120" s="447"/>
      <c r="D120" s="447"/>
      <c r="E120" s="447"/>
      <c r="F120" s="447"/>
      <c r="G120" s="135">
        <v>1</v>
      </c>
      <c r="H120" s="136"/>
      <c r="I120" s="137"/>
      <c r="J120" s="137"/>
      <c r="K120" s="138">
        <f>IF(K114&gt;25000,25000,K114)</f>
        <v>0</v>
      </c>
      <c r="L120" s="139"/>
      <c r="M120" s="140"/>
      <c r="N120" s="139"/>
      <c r="O120" s="139"/>
      <c r="P120" s="138">
        <f>IF(K114&gt;25000,0,  IF((K114+P114) &lt; 25000,P114, IF(((P114+K114)&gt;25000) +( K114 &lt; 25000) + (P114 &lt;25000),25000-K114,IF((K114&lt;25000) + (P114&gt; 25000), 25000-K114, 0))))</f>
        <v>0</v>
      </c>
      <c r="Q120" s="139"/>
      <c r="R120" s="140"/>
      <c r="S120" s="139"/>
      <c r="T120" s="139"/>
      <c r="U120" s="138">
        <f>IF(K114&gt;25000,0,IF(P114&gt;25000,0,IF((P114+K114)&gt;25000,0,IF(U114&gt;25000,25000-K114-P114,IF((K114+P114+U114)&lt;25000,U114,IF(((K114+U114+P114)&gt;25000)+(K114+P114&lt;25000),25000-P114-K114,0))))))</f>
        <v>0</v>
      </c>
      <c r="V120" s="139"/>
      <c r="W120" s="140"/>
      <c r="X120" s="139"/>
      <c r="Y120" s="139"/>
      <c r="Z120" s="138">
        <f>IF((K114+U114+P114)&gt;25000,0,IF(Z114&gt;25000,25000-P114-U114-K114,IF((P114+U114+Z114+K114)&lt;25000,Z114,IF(((P114+Z114+U114+K114)&gt;25000)+(P114+U114+K114&lt;25000),25000-U114-P114-K114,0))))</f>
        <v>0</v>
      </c>
      <c r="AA120" s="139"/>
      <c r="AB120" s="140"/>
      <c r="AC120" s="139"/>
      <c r="AD120" s="139"/>
      <c r="AE120" s="138">
        <f>IF((P114+Z114+U114+K114)&gt;25000,0,IF(AE114&gt;25000,25000-U114-Z114-P114-K114,IF((U114+Z114+AE114+P114+K114)&lt;25000,AE114,IF(((U114+AE114+Z114+P114+K114)&gt;25000)+(U114+Z114+P114+K114&lt;25000),25000-Z114-U114-P114-K114,0))))</f>
        <v>0</v>
      </c>
      <c r="AF120" s="139"/>
      <c r="AG120" s="141">
        <f t="shared" ref="AG120:AG122" si="34">SUM(AE120,Z120,U120,P120,K120)</f>
        <v>0</v>
      </c>
    </row>
    <row r="121" spans="1:33" ht="12.5" x14ac:dyDescent="0.25">
      <c r="A121" s="142"/>
      <c r="B121" s="143"/>
      <c r="C121" s="143"/>
      <c r="D121" s="143"/>
      <c r="E121" s="143"/>
      <c r="F121" s="143"/>
      <c r="G121" s="144">
        <v>2</v>
      </c>
      <c r="H121" s="129"/>
      <c r="I121" s="145"/>
      <c r="J121" s="145"/>
      <c r="K121" s="130">
        <f>IF(K115&gt;25000,25000,K115)</f>
        <v>0</v>
      </c>
      <c r="L121" s="146"/>
      <c r="M121" s="131"/>
      <c r="N121" s="146"/>
      <c r="O121" s="146"/>
      <c r="P121" s="130">
        <f>IF(K115&gt;25000,0,  IF((K115+P115) &lt; 25000,P115, IF(((P115+K115)&gt;25000) +( K115 &lt; 25000) + (P115 &lt;25000),25000-K115,IF((K115&lt;25000) + (P115&gt; 25000), 25000-K115, 0))))</f>
        <v>0</v>
      </c>
      <c r="Q121" s="146"/>
      <c r="R121" s="131"/>
      <c r="S121" s="146"/>
      <c r="T121" s="146"/>
      <c r="U121" s="130">
        <f>IF(K115&gt;25000,0,IF(P115&gt;25000,0,IF((P115+K115)&gt;25000,0,IF(U115&gt;25000,25000-K115-P115,IF((K115+P115+U115)&lt;25000,U115,IF(((K115+U115+P115)&gt;25000)+(K115+P115&lt;25000),25000-P115-K115,0))))))</f>
        <v>0</v>
      </c>
      <c r="V121" s="146"/>
      <c r="W121" s="131"/>
      <c r="X121" s="146"/>
      <c r="Y121" s="146"/>
      <c r="Z121" s="130">
        <f>IF((K115+U115+P115)&gt;25000,0,IF(Z115&gt;25000,25000-P115-U115-K115,IF((P115+U115+Z115+K115)&lt;25000,Z115,IF(((P115+Z115+U115+K115)&gt;25000)+(P115+U115+K115&lt;25000),25000-U115-P115-K115,0))))</f>
        <v>0</v>
      </c>
      <c r="AA121" s="146"/>
      <c r="AB121" s="131"/>
      <c r="AC121" s="146"/>
      <c r="AD121" s="146"/>
      <c r="AE121" s="130">
        <f>IF((P115+Z115+U115+K115)&gt;25000,0,IF(AE115&gt;25000,25000-U115-Z115-P115-K115,IF((U115+Z115+AE115+P115+K115)&lt;25000,AE115,IF(((U115+AE115+Z115+P115+K115)&gt;25000)+(U115+Z115+P115+K115&lt;25000),25000-Z115-U115-P115-K115,0))))</f>
        <v>0</v>
      </c>
      <c r="AF121" s="146"/>
      <c r="AG121" s="134">
        <f t="shared" si="34"/>
        <v>0</v>
      </c>
    </row>
    <row r="122" spans="1:33" ht="12.5" x14ac:dyDescent="0.25">
      <c r="A122" s="155"/>
      <c r="B122" s="156"/>
      <c r="C122" s="156"/>
      <c r="D122" s="156"/>
      <c r="E122" s="156"/>
      <c r="F122" s="156"/>
      <c r="G122" s="157">
        <v>3</v>
      </c>
      <c r="H122" s="158"/>
      <c r="I122" s="159"/>
      <c r="J122" s="159"/>
      <c r="K122" s="160">
        <f>IF(K116&gt;25000,25000,K116)</f>
        <v>0</v>
      </c>
      <c r="L122" s="161"/>
      <c r="M122" s="162"/>
      <c r="N122" s="161"/>
      <c r="O122" s="161"/>
      <c r="P122" s="160">
        <f>IF(K116&gt;25000,0,  IF((K116+P116) &lt; 25000,P116, IF(((P116+K116)&gt;25000) +( K116 &lt; 25000) + (P116 &lt;25000),25000-K116,IF((K116&lt;25000) + (P116&gt; 25000), 25000-K116, 0))))</f>
        <v>0</v>
      </c>
      <c r="Q122" s="161"/>
      <c r="R122" s="162"/>
      <c r="S122" s="161"/>
      <c r="T122" s="161"/>
      <c r="U122" s="160">
        <f>IF(K116&gt;25000,0,IF(P116&gt;25000,0,IF((P116+K116)&gt;25000,0,IF(U116&gt;25000,25000-K116-P116,IF((K116+P116+U116)&lt;25000,U116,IF(((K116+U116+P116)&gt;25000)+(K116+P116&lt;25000),25000-P116-K116,0))))))</f>
        <v>0</v>
      </c>
      <c r="V122" s="161"/>
      <c r="W122" s="162"/>
      <c r="X122" s="161"/>
      <c r="Y122" s="161"/>
      <c r="Z122" s="160">
        <f>IF((K116+U116+P116)&gt;25000,0,IF(Z116&gt;25000,25000-P116-U116-K116,IF((P116+U116+Z116+K116)&lt;25000,Z116,IF(((P116+Z116+U116+K116)&gt;25000)+(P116+U116+K116&lt;25000),25000-U116-P116-K116,0))))</f>
        <v>0</v>
      </c>
      <c r="AA122" s="161"/>
      <c r="AB122" s="162"/>
      <c r="AC122" s="161"/>
      <c r="AD122" s="161"/>
      <c r="AE122" s="160">
        <f>IF((P116+Z116+U116+K116)&gt;25000,0,IF(AE116&gt;25000,25000-U116-Z116-P116-K116,IF((U116+Z116+AE116+P116+K116)&lt;25000,AE116,IF(((U116+AE116+Z116+P116+K116)&gt;25000)+(U116+Z116+P116+K116&lt;25000),25000-Z116-U116-P116-K116,0))))</f>
        <v>0</v>
      </c>
      <c r="AF122" s="161"/>
      <c r="AG122" s="163">
        <f t="shared" si="34"/>
        <v>0</v>
      </c>
    </row>
    <row r="123" spans="1:33" thickBot="1" x14ac:dyDescent="0.3">
      <c r="A123" s="147"/>
      <c r="B123" s="148"/>
      <c r="C123" s="148"/>
      <c r="D123" s="148"/>
      <c r="E123" s="148"/>
      <c r="F123" s="148" t="s">
        <v>80</v>
      </c>
      <c r="G123" s="149"/>
      <c r="H123" s="150"/>
      <c r="I123" s="151"/>
      <c r="J123" s="151"/>
      <c r="K123" s="152">
        <f>SUM(K120:K122)</f>
        <v>0</v>
      </c>
      <c r="L123" s="153"/>
      <c r="M123" s="154"/>
      <c r="N123" s="153"/>
      <c r="O123" s="153"/>
      <c r="P123" s="152">
        <f>SUM(P120:P122)</f>
        <v>0</v>
      </c>
      <c r="Q123" s="153"/>
      <c r="R123" s="154"/>
      <c r="S123" s="153"/>
      <c r="T123" s="153"/>
      <c r="U123" s="152">
        <f>SUM(U120:U122)</f>
        <v>0</v>
      </c>
      <c r="V123" s="153"/>
      <c r="W123" s="154"/>
      <c r="X123" s="153"/>
      <c r="Y123" s="153"/>
      <c r="Z123" s="152">
        <f>SUM(Z120:Z122)</f>
        <v>0</v>
      </c>
      <c r="AA123" s="153"/>
      <c r="AB123" s="154"/>
      <c r="AC123" s="153"/>
      <c r="AD123" s="153"/>
      <c r="AE123" s="152">
        <f>SUM(AE120:AE122)</f>
        <v>0</v>
      </c>
      <c r="AF123" s="153"/>
      <c r="AG123" s="163">
        <f>SUM(AG120:AG122)</f>
        <v>0</v>
      </c>
    </row>
    <row r="124" spans="1:33" ht="12.5" x14ac:dyDescent="0.25">
      <c r="A124" s="11"/>
      <c r="B124" s="12"/>
      <c r="C124" s="12"/>
      <c r="D124" s="12"/>
      <c r="H124" s="20"/>
      <c r="I124" s="12"/>
      <c r="J124" s="12"/>
      <c r="K124" s="51"/>
      <c r="L124" s="27"/>
      <c r="M124" s="28"/>
      <c r="N124" s="27"/>
      <c r="O124" s="27"/>
      <c r="P124" s="51"/>
      <c r="Q124" s="27"/>
      <c r="R124" s="28"/>
      <c r="S124" s="27"/>
      <c r="T124" s="27"/>
      <c r="U124" s="51"/>
      <c r="V124" s="27"/>
      <c r="W124" s="28"/>
      <c r="X124" s="27"/>
      <c r="Y124" s="27"/>
      <c r="Z124" s="51"/>
      <c r="AA124" s="27"/>
      <c r="AB124" s="28"/>
      <c r="AC124" s="27"/>
      <c r="AD124" s="27"/>
      <c r="AE124" s="51"/>
      <c r="AF124" s="27"/>
      <c r="AG124" s="49"/>
    </row>
    <row r="125" spans="1:33" ht="12.5" x14ac:dyDescent="0.25">
      <c r="A125" s="39" t="s">
        <v>120</v>
      </c>
      <c r="B125" s="109"/>
      <c r="C125" s="109"/>
      <c r="D125" s="109"/>
      <c r="E125" s="54"/>
      <c r="F125" s="54"/>
      <c r="G125" s="54"/>
      <c r="H125" s="57"/>
      <c r="I125" s="256"/>
      <c r="J125" s="21"/>
      <c r="K125" s="45"/>
      <c r="L125" s="21"/>
      <c r="M125" s="57"/>
      <c r="N125" s="256"/>
      <c r="O125" s="21"/>
      <c r="P125" s="45"/>
      <c r="Q125" s="21"/>
      <c r="R125" s="57"/>
      <c r="S125" s="256"/>
      <c r="T125" s="21"/>
      <c r="U125" s="45"/>
      <c r="V125" s="21"/>
      <c r="W125" s="57"/>
      <c r="X125" s="256"/>
      <c r="Y125" s="21"/>
      <c r="Z125" s="45"/>
      <c r="AA125" s="21"/>
      <c r="AB125" s="57"/>
      <c r="AC125" s="256"/>
      <c r="AD125" s="21"/>
      <c r="AE125" s="45"/>
      <c r="AF125" s="21"/>
      <c r="AG125" s="49"/>
    </row>
    <row r="126" spans="1:33" ht="46" x14ac:dyDescent="0.25">
      <c r="A126" s="103" t="s">
        <v>27</v>
      </c>
      <c r="B126" s="81" t="s">
        <v>291</v>
      </c>
      <c r="C126" s="12"/>
      <c r="D126" s="12"/>
      <c r="E126" s="110" t="s">
        <v>81</v>
      </c>
      <c r="F126" s="60"/>
      <c r="G126" s="60"/>
      <c r="H126" s="111" t="s">
        <v>82</v>
      </c>
      <c r="I126" s="257"/>
      <c r="J126" s="112" t="s">
        <v>83</v>
      </c>
      <c r="K126" s="352"/>
      <c r="L126" s="353"/>
      <c r="M126" s="111" t="s">
        <v>82</v>
      </c>
      <c r="N126" s="314"/>
      <c r="O126" s="112" t="s">
        <v>83</v>
      </c>
      <c r="P126" s="352"/>
      <c r="Q126" s="353"/>
      <c r="R126" s="111" t="s">
        <v>82</v>
      </c>
      <c r="S126" s="257"/>
      <c r="T126" s="112" t="s">
        <v>83</v>
      </c>
      <c r="U126" s="352"/>
      <c r="V126" s="353"/>
      <c r="W126" s="111" t="s">
        <v>82</v>
      </c>
      <c r="X126" s="314"/>
      <c r="Y126" s="112" t="s">
        <v>83</v>
      </c>
      <c r="Z126" s="352"/>
      <c r="AA126" s="353"/>
      <c r="AB126" s="111" t="s">
        <v>82</v>
      </c>
      <c r="AC126" s="257"/>
      <c r="AD126" s="112" t="s">
        <v>83</v>
      </c>
      <c r="AE126" s="352"/>
      <c r="AF126" s="27"/>
      <c r="AG126" s="348"/>
    </row>
    <row r="127" spans="1:33" x14ac:dyDescent="0.3">
      <c r="A127" s="11">
        <v>1</v>
      </c>
      <c r="B127" s="233" t="s">
        <v>70</v>
      </c>
      <c r="C127" s="233"/>
      <c r="D127" s="323"/>
      <c r="E127" s="230"/>
      <c r="H127" s="232"/>
      <c r="I127" s="312"/>
      <c r="J127" s="226"/>
      <c r="K127" s="45">
        <f>$E127*$H127*$J127</f>
        <v>0</v>
      </c>
      <c r="L127" s="27"/>
      <c r="M127" s="232"/>
      <c r="N127" s="312"/>
      <c r="O127" s="226"/>
      <c r="P127" s="45">
        <f>$E127*O127*M127</f>
        <v>0</v>
      </c>
      <c r="Q127" s="27"/>
      <c r="R127" s="232"/>
      <c r="S127" s="312"/>
      <c r="T127" s="226"/>
      <c r="U127" s="45">
        <f>$E127*T127*R127</f>
        <v>0</v>
      </c>
      <c r="V127" s="27"/>
      <c r="W127" s="232"/>
      <c r="X127" s="312"/>
      <c r="Y127" s="226"/>
      <c r="Z127" s="45">
        <f>$E127*Y127*W127</f>
        <v>0</v>
      </c>
      <c r="AA127" s="27"/>
      <c r="AB127" s="232"/>
      <c r="AC127" s="312"/>
      <c r="AD127" s="226"/>
      <c r="AE127" s="45">
        <f>$E127*AD127*AB127</f>
        <v>0</v>
      </c>
      <c r="AF127" s="27"/>
      <c r="AG127" s="49">
        <f>SUM(AE127,Z127,U127,P127,K127)</f>
        <v>0</v>
      </c>
    </row>
    <row r="128" spans="1:33" x14ac:dyDescent="0.3">
      <c r="A128" s="11">
        <v>2</v>
      </c>
      <c r="B128" s="233" t="s">
        <v>70</v>
      </c>
      <c r="C128" s="233"/>
      <c r="D128" s="323"/>
      <c r="E128" s="230"/>
      <c r="H128" s="232"/>
      <c r="I128" s="312"/>
      <c r="J128" s="226"/>
      <c r="K128" s="45">
        <f t="shared" ref="K128:K129" si="35">$E128*$H128*$J128</f>
        <v>0</v>
      </c>
      <c r="L128" s="27"/>
      <c r="M128" s="232"/>
      <c r="N128" s="312"/>
      <c r="O128" s="226"/>
      <c r="P128" s="45">
        <f t="shared" ref="P128:P129" si="36">$E128*O128*M128</f>
        <v>0</v>
      </c>
      <c r="Q128" s="27"/>
      <c r="R128" s="232"/>
      <c r="S128" s="312"/>
      <c r="T128" s="226"/>
      <c r="U128" s="45">
        <f t="shared" ref="U128:U129" si="37">$E128*T128*R128</f>
        <v>0</v>
      </c>
      <c r="V128" s="27"/>
      <c r="W128" s="232"/>
      <c r="X128" s="312"/>
      <c r="Y128" s="226"/>
      <c r="Z128" s="45">
        <f t="shared" ref="Z128:Z129" si="38">$E128*Y128*W128</f>
        <v>0</v>
      </c>
      <c r="AA128" s="27"/>
      <c r="AB128" s="232"/>
      <c r="AC128" s="312"/>
      <c r="AD128" s="226"/>
      <c r="AE128" s="45">
        <f t="shared" ref="AE128:AE129" si="39">$E128*AD128*AB128</f>
        <v>0</v>
      </c>
      <c r="AF128" s="27"/>
      <c r="AG128" s="49">
        <f t="shared" ref="AG128:AG129" si="40">SUM(AE128,Z128,U128,P128,K128)</f>
        <v>0</v>
      </c>
    </row>
    <row r="129" spans="1:33" x14ac:dyDescent="0.3">
      <c r="A129" s="11">
        <f t="shared" ref="A129" si="41">A128+1</f>
        <v>3</v>
      </c>
      <c r="B129" s="233" t="s">
        <v>70</v>
      </c>
      <c r="C129" s="233"/>
      <c r="D129" s="323"/>
      <c r="E129" s="230"/>
      <c r="H129" s="232"/>
      <c r="I129" s="312"/>
      <c r="J129" s="226"/>
      <c r="K129" s="45">
        <f t="shared" si="35"/>
        <v>0</v>
      </c>
      <c r="L129" s="27"/>
      <c r="M129" s="232"/>
      <c r="N129" s="312"/>
      <c r="O129" s="226"/>
      <c r="P129" s="45">
        <f t="shared" si="36"/>
        <v>0</v>
      </c>
      <c r="Q129" s="27"/>
      <c r="R129" s="232"/>
      <c r="S129" s="312"/>
      <c r="T129" s="226"/>
      <c r="U129" s="45">
        <f t="shared" si="37"/>
        <v>0</v>
      </c>
      <c r="V129" s="27"/>
      <c r="W129" s="232"/>
      <c r="X129" s="312"/>
      <c r="Y129" s="226"/>
      <c r="Z129" s="45">
        <f t="shared" si="38"/>
        <v>0</v>
      </c>
      <c r="AA129" s="27"/>
      <c r="AB129" s="232"/>
      <c r="AC129" s="312"/>
      <c r="AD129" s="226"/>
      <c r="AE129" s="45">
        <f t="shared" si="39"/>
        <v>0</v>
      </c>
      <c r="AF129" s="27"/>
      <c r="AG129" s="49">
        <f t="shared" si="40"/>
        <v>0</v>
      </c>
    </row>
    <row r="130" spans="1:33" s="375" customFormat="1" x14ac:dyDescent="0.3">
      <c r="A130" s="366"/>
      <c r="B130" s="367"/>
      <c r="C130" s="367"/>
      <c r="D130" s="368"/>
      <c r="E130" s="369"/>
      <c r="F130" s="370"/>
      <c r="G130" s="370"/>
      <c r="H130" s="371"/>
      <c r="I130" s="312"/>
      <c r="J130" s="372"/>
      <c r="K130" s="373"/>
      <c r="L130" s="311"/>
      <c r="M130" s="371"/>
      <c r="N130" s="312"/>
      <c r="O130" s="372"/>
      <c r="P130" s="373"/>
      <c r="Q130" s="311"/>
      <c r="R130" s="371"/>
      <c r="S130" s="312"/>
      <c r="T130" s="372"/>
      <c r="U130" s="373"/>
      <c r="V130" s="311"/>
      <c r="W130" s="371"/>
      <c r="X130" s="312"/>
      <c r="Y130" s="372"/>
      <c r="Z130" s="373"/>
      <c r="AA130" s="311"/>
      <c r="AB130" s="371"/>
      <c r="AC130" s="312"/>
      <c r="AD130" s="372"/>
      <c r="AE130" s="373"/>
      <c r="AF130" s="311"/>
      <c r="AG130" s="374"/>
    </row>
    <row r="131" spans="1:33" s="375" customFormat="1" ht="46.5" x14ac:dyDescent="0.3">
      <c r="A131" s="103" t="s">
        <v>34</v>
      </c>
      <c r="B131" s="85" t="s">
        <v>293</v>
      </c>
      <c r="C131" s="367"/>
      <c r="D131" s="368"/>
      <c r="E131" s="376" t="s">
        <v>290</v>
      </c>
      <c r="F131" s="370"/>
      <c r="G131" s="370"/>
      <c r="H131" s="111" t="s">
        <v>82</v>
      </c>
      <c r="I131" s="312"/>
      <c r="J131" s="377" t="s">
        <v>289</v>
      </c>
      <c r="K131" s="373"/>
      <c r="L131" s="311"/>
      <c r="M131" s="371"/>
      <c r="N131" s="312"/>
      <c r="O131" s="372"/>
      <c r="P131" s="373"/>
      <c r="Q131" s="311"/>
      <c r="R131" s="371"/>
      <c r="S131" s="312"/>
      <c r="T131" s="372"/>
      <c r="U131" s="373"/>
      <c r="V131" s="311"/>
      <c r="W131" s="371"/>
      <c r="X131" s="312"/>
      <c r="Y131" s="372"/>
      <c r="Z131" s="373"/>
      <c r="AA131" s="311"/>
      <c r="AB131" s="371"/>
      <c r="AC131" s="312"/>
      <c r="AD131" s="372"/>
      <c r="AE131" s="373"/>
      <c r="AF131" s="311"/>
      <c r="AG131" s="374"/>
    </row>
    <row r="132" spans="1:33" x14ac:dyDescent="0.3">
      <c r="A132" s="11">
        <v>1</v>
      </c>
      <c r="B132" s="233" t="s">
        <v>70</v>
      </c>
      <c r="C132" s="233"/>
      <c r="D132" s="323"/>
      <c r="E132" s="230"/>
      <c r="H132" s="232"/>
      <c r="I132" s="312"/>
      <c r="J132" s="226"/>
      <c r="K132" s="45">
        <f>$E132*$H132*$J132</f>
        <v>0</v>
      </c>
      <c r="L132" s="27"/>
      <c r="M132" s="232"/>
      <c r="N132" s="312"/>
      <c r="O132" s="226"/>
      <c r="P132" s="45">
        <f>$E132*O132*M132</f>
        <v>0</v>
      </c>
      <c r="Q132" s="27"/>
      <c r="R132" s="232"/>
      <c r="S132" s="312"/>
      <c r="T132" s="226"/>
      <c r="U132" s="45">
        <f>$E132*T132*R132</f>
        <v>0</v>
      </c>
      <c r="V132" s="27"/>
      <c r="W132" s="232"/>
      <c r="X132" s="312"/>
      <c r="Y132" s="226"/>
      <c r="Z132" s="45">
        <f>$E132*Y132*W132</f>
        <v>0</v>
      </c>
      <c r="AA132" s="27"/>
      <c r="AB132" s="232"/>
      <c r="AC132" s="312"/>
      <c r="AD132" s="226"/>
      <c r="AE132" s="45">
        <f>$E132*AD132*AB132</f>
        <v>0</v>
      </c>
      <c r="AF132" s="27"/>
      <c r="AG132" s="49">
        <f>SUM(AE132,Z132,U132,P132,K132)</f>
        <v>0</v>
      </c>
    </row>
    <row r="133" spans="1:33" x14ac:dyDescent="0.3">
      <c r="A133" s="11">
        <v>2</v>
      </c>
      <c r="B133" s="233" t="s">
        <v>70</v>
      </c>
      <c r="C133" s="233"/>
      <c r="D133" s="323"/>
      <c r="E133" s="230"/>
      <c r="H133" s="232"/>
      <c r="I133" s="312"/>
      <c r="J133" s="226"/>
      <c r="K133" s="45">
        <f t="shared" ref="K133:K136" si="42">$E133*$H133*$J133</f>
        <v>0</v>
      </c>
      <c r="L133" s="27"/>
      <c r="M133" s="232"/>
      <c r="N133" s="312"/>
      <c r="O133" s="226"/>
      <c r="P133" s="45">
        <f t="shared" ref="P133:P134" si="43">$E133*O133*M133</f>
        <v>0</v>
      </c>
      <c r="Q133" s="27"/>
      <c r="R133" s="232"/>
      <c r="S133" s="312"/>
      <c r="T133" s="226"/>
      <c r="U133" s="45">
        <f t="shared" ref="U133:U134" si="44">$E133*T133*R133</f>
        <v>0</v>
      </c>
      <c r="V133" s="27"/>
      <c r="W133" s="232"/>
      <c r="X133" s="312"/>
      <c r="Y133" s="226"/>
      <c r="Z133" s="45">
        <f t="shared" ref="Z133:Z134" si="45">$E133*Y133*W133</f>
        <v>0</v>
      </c>
      <c r="AA133" s="27"/>
      <c r="AB133" s="232"/>
      <c r="AC133" s="312"/>
      <c r="AD133" s="226"/>
      <c r="AE133" s="45">
        <f t="shared" ref="AE133:AE134" si="46">$E133*AD133*AB133</f>
        <v>0</v>
      </c>
      <c r="AF133" s="27"/>
      <c r="AG133" s="49">
        <f t="shared" ref="AG133:AG134" si="47">SUM(AE133,Z133,U133,P133,K133)</f>
        <v>0</v>
      </c>
    </row>
    <row r="134" spans="1:33" x14ac:dyDescent="0.3">
      <c r="A134" s="11">
        <f t="shared" ref="A134:A136" si="48">A133+1</f>
        <v>3</v>
      </c>
      <c r="B134" s="233" t="s">
        <v>70</v>
      </c>
      <c r="C134" s="233"/>
      <c r="D134" s="323"/>
      <c r="E134" s="230"/>
      <c r="H134" s="232"/>
      <c r="I134" s="312"/>
      <c r="J134" s="226"/>
      <c r="K134" s="45">
        <f t="shared" si="42"/>
        <v>0</v>
      </c>
      <c r="L134" s="27"/>
      <c r="M134" s="232"/>
      <c r="N134" s="312"/>
      <c r="O134" s="226"/>
      <c r="P134" s="45">
        <f t="shared" si="43"/>
        <v>0</v>
      </c>
      <c r="Q134" s="27"/>
      <c r="R134" s="232"/>
      <c r="S134" s="312"/>
      <c r="T134" s="226"/>
      <c r="U134" s="45">
        <f t="shared" si="44"/>
        <v>0</v>
      </c>
      <c r="V134" s="27"/>
      <c r="W134" s="232"/>
      <c r="X134" s="312"/>
      <c r="Y134" s="226"/>
      <c r="Z134" s="45">
        <f t="shared" si="45"/>
        <v>0</v>
      </c>
      <c r="AA134" s="27"/>
      <c r="AB134" s="232"/>
      <c r="AC134" s="312"/>
      <c r="AD134" s="226"/>
      <c r="AE134" s="45">
        <f t="shared" si="46"/>
        <v>0</v>
      </c>
      <c r="AF134" s="27"/>
      <c r="AG134" s="49">
        <f t="shared" si="47"/>
        <v>0</v>
      </c>
    </row>
    <row r="135" spans="1:33" x14ac:dyDescent="0.3">
      <c r="A135" s="11">
        <v>4</v>
      </c>
      <c r="B135" s="233" t="s">
        <v>70</v>
      </c>
      <c r="C135" s="233"/>
      <c r="D135" s="323"/>
      <c r="E135" s="230"/>
      <c r="H135" s="232"/>
      <c r="I135" s="312"/>
      <c r="J135" s="226"/>
      <c r="K135" s="45">
        <f t="shared" si="42"/>
        <v>0</v>
      </c>
      <c r="L135" s="27"/>
      <c r="M135" s="232"/>
      <c r="N135" s="312"/>
      <c r="O135" s="226"/>
      <c r="P135" s="45">
        <f t="shared" ref="P135:P136" si="49">$E135*O135*M135</f>
        <v>0</v>
      </c>
      <c r="Q135" s="27"/>
      <c r="R135" s="232"/>
      <c r="S135" s="312"/>
      <c r="T135" s="226"/>
      <c r="U135" s="45">
        <f t="shared" ref="U135:U136" si="50">$E135*T135*R135</f>
        <v>0</v>
      </c>
      <c r="V135" s="27"/>
      <c r="W135" s="232"/>
      <c r="X135" s="312"/>
      <c r="Y135" s="226"/>
      <c r="Z135" s="45">
        <f t="shared" ref="Z135:Z136" si="51">$E135*Y135*W135</f>
        <v>0</v>
      </c>
      <c r="AA135" s="27"/>
      <c r="AB135" s="232"/>
      <c r="AC135" s="312"/>
      <c r="AD135" s="226"/>
      <c r="AE135" s="45">
        <f t="shared" ref="AE135:AE136" si="52">$E135*AD135*AB135</f>
        <v>0</v>
      </c>
      <c r="AF135" s="27"/>
      <c r="AG135" s="49">
        <f t="shared" ref="AG135:AG136" si="53">SUM(AE135,Z135,U135,P135,K135)</f>
        <v>0</v>
      </c>
    </row>
    <row r="136" spans="1:33" x14ac:dyDescent="0.3">
      <c r="A136" s="11">
        <f t="shared" si="48"/>
        <v>5</v>
      </c>
      <c r="B136" s="233" t="s">
        <v>70</v>
      </c>
      <c r="C136" s="233"/>
      <c r="D136" s="323"/>
      <c r="E136" s="230"/>
      <c r="H136" s="232"/>
      <c r="I136" s="312"/>
      <c r="J136" s="226"/>
      <c r="K136" s="45">
        <f t="shared" si="42"/>
        <v>0</v>
      </c>
      <c r="L136" s="27"/>
      <c r="M136" s="232"/>
      <c r="N136" s="312"/>
      <c r="O136" s="226"/>
      <c r="P136" s="45">
        <f t="shared" si="49"/>
        <v>0</v>
      </c>
      <c r="Q136" s="27"/>
      <c r="R136" s="232"/>
      <c r="S136" s="312"/>
      <c r="T136" s="226"/>
      <c r="U136" s="45">
        <f t="shared" si="50"/>
        <v>0</v>
      </c>
      <c r="V136" s="27"/>
      <c r="W136" s="232"/>
      <c r="X136" s="312"/>
      <c r="Y136" s="226"/>
      <c r="Z136" s="45">
        <f t="shared" si="51"/>
        <v>0</v>
      </c>
      <c r="AA136" s="27"/>
      <c r="AB136" s="232"/>
      <c r="AC136" s="312"/>
      <c r="AD136" s="226"/>
      <c r="AE136" s="45">
        <f t="shared" si="52"/>
        <v>0</v>
      </c>
      <c r="AF136" s="27"/>
      <c r="AG136" s="49">
        <f t="shared" si="53"/>
        <v>0</v>
      </c>
    </row>
    <row r="137" spans="1:33" s="375" customFormat="1" x14ac:dyDescent="0.3">
      <c r="A137" s="103"/>
      <c r="B137" s="81"/>
      <c r="C137" s="367"/>
      <c r="D137" s="368"/>
      <c r="E137" s="369"/>
      <c r="F137" s="370"/>
      <c r="G137" s="370"/>
      <c r="H137" s="371"/>
      <c r="I137" s="312"/>
      <c r="J137" s="372"/>
      <c r="K137" s="373"/>
      <c r="L137" s="311"/>
      <c r="M137" s="371"/>
      <c r="N137" s="312"/>
      <c r="O137" s="372"/>
      <c r="P137" s="373"/>
      <c r="Q137" s="311"/>
      <c r="R137" s="371"/>
      <c r="S137" s="312"/>
      <c r="T137" s="372"/>
      <c r="U137" s="373"/>
      <c r="V137" s="311"/>
      <c r="W137" s="371"/>
      <c r="X137" s="312"/>
      <c r="Y137" s="372"/>
      <c r="Z137" s="373"/>
      <c r="AA137" s="311"/>
      <c r="AB137" s="371"/>
      <c r="AC137" s="312"/>
      <c r="AD137" s="372"/>
      <c r="AE137" s="373"/>
      <c r="AF137" s="311"/>
      <c r="AG137" s="374"/>
    </row>
    <row r="138" spans="1:33" ht="46" x14ac:dyDescent="0.25">
      <c r="A138" s="103" t="s">
        <v>38</v>
      </c>
      <c r="B138" s="85" t="s">
        <v>292</v>
      </c>
      <c r="C138" s="40" t="s">
        <v>62</v>
      </c>
      <c r="D138" s="40"/>
      <c r="E138" s="82" t="s">
        <v>114</v>
      </c>
      <c r="F138" s="83" t="s">
        <v>66</v>
      </c>
      <c r="G138" s="60" t="s">
        <v>64</v>
      </c>
      <c r="H138" s="84" t="s">
        <v>60</v>
      </c>
      <c r="I138" s="310"/>
      <c r="J138" s="85" t="s">
        <v>61</v>
      </c>
      <c r="K138" s="350"/>
      <c r="L138" s="351"/>
      <c r="M138" s="84" t="s">
        <v>60</v>
      </c>
      <c r="N138" s="310"/>
      <c r="O138" s="85" t="s">
        <v>61</v>
      </c>
      <c r="P138" s="350"/>
      <c r="Q138" s="351"/>
      <c r="R138" s="84" t="s">
        <v>60</v>
      </c>
      <c r="S138" s="310"/>
      <c r="T138" s="85" t="s">
        <v>61</v>
      </c>
      <c r="U138" s="350"/>
      <c r="V138" s="351"/>
      <c r="W138" s="84" t="s">
        <v>60</v>
      </c>
      <c r="X138" s="310"/>
      <c r="Y138" s="85" t="s">
        <v>61</v>
      </c>
      <c r="Z138" s="350"/>
      <c r="AA138" s="351"/>
      <c r="AB138" s="84" t="s">
        <v>60</v>
      </c>
      <c r="AC138" s="310"/>
      <c r="AD138" s="85" t="s">
        <v>61</v>
      </c>
      <c r="AE138" s="346"/>
      <c r="AF138" s="27"/>
      <c r="AG138" s="348"/>
    </row>
    <row r="139" spans="1:33" ht="12.5" x14ac:dyDescent="0.25">
      <c r="A139" s="11">
        <v>1</v>
      </c>
      <c r="B139" s="189"/>
      <c r="C139" s="225"/>
      <c r="D139" s="225"/>
      <c r="E139" s="229"/>
      <c r="F139" s="230"/>
      <c r="G139" s="230"/>
      <c r="H139" s="227"/>
      <c r="I139" s="309"/>
      <c r="J139" s="228"/>
      <c r="K139" s="45">
        <f>($C139+$E139+$F139+$G139)*H139*J139</f>
        <v>0</v>
      </c>
      <c r="L139" s="27"/>
      <c r="M139" s="227"/>
      <c r="N139" s="309"/>
      <c r="O139" s="228"/>
      <c r="P139" s="45">
        <f>($C139+$E139+$F139+$G139)*M139*O139</f>
        <v>0</v>
      </c>
      <c r="Q139" s="27"/>
      <c r="R139" s="227"/>
      <c r="S139" s="309"/>
      <c r="T139" s="228"/>
      <c r="U139" s="45">
        <f>($C139+$E139+$F139+$G139)*R139*T139</f>
        <v>0</v>
      </c>
      <c r="V139" s="27"/>
      <c r="W139" s="227"/>
      <c r="X139" s="309"/>
      <c r="Y139" s="228"/>
      <c r="Z139" s="45">
        <f>($C139+$E139+$F139+$G139)*W139*Y139</f>
        <v>0</v>
      </c>
      <c r="AA139" s="27"/>
      <c r="AB139" s="227"/>
      <c r="AC139" s="309"/>
      <c r="AD139" s="228"/>
      <c r="AE139" s="45">
        <f>($C139+$E139+$F139+$G139)*AB139*AD139</f>
        <v>0</v>
      </c>
      <c r="AF139" s="27"/>
      <c r="AG139" s="49">
        <f>SUM(AE139,Z139,U139,P139,K139)</f>
        <v>0</v>
      </c>
    </row>
    <row r="140" spans="1:33" ht="12.5" x14ac:dyDescent="0.25">
      <c r="A140" s="11">
        <v>2</v>
      </c>
      <c r="B140" s="189"/>
      <c r="C140" s="224"/>
      <c r="D140" s="224"/>
      <c r="E140" s="230"/>
      <c r="F140" s="230"/>
      <c r="G140" s="230"/>
      <c r="H140" s="227"/>
      <c r="I140" s="309"/>
      <c r="J140" s="228"/>
      <c r="K140" s="45">
        <f>($C140+$E140+$F140+$G140)*H140*J140</f>
        <v>0</v>
      </c>
      <c r="L140" s="27"/>
      <c r="M140" s="227"/>
      <c r="N140" s="309"/>
      <c r="O140" s="228"/>
      <c r="P140" s="45">
        <f>($C140+$E140+$F140+$G140)*M140*O140</f>
        <v>0</v>
      </c>
      <c r="Q140" s="27"/>
      <c r="R140" s="227"/>
      <c r="S140" s="309"/>
      <c r="T140" s="228"/>
      <c r="U140" s="45">
        <f>($C140+$E140+$F140+$G140)*R140*T140</f>
        <v>0</v>
      </c>
      <c r="V140" s="27"/>
      <c r="W140" s="227"/>
      <c r="X140" s="309"/>
      <c r="Y140" s="228"/>
      <c r="Z140" s="45">
        <f>($C140+$E140+$F140+$G140)*W140*Y140</f>
        <v>0</v>
      </c>
      <c r="AA140" s="27"/>
      <c r="AB140" s="227"/>
      <c r="AC140" s="309"/>
      <c r="AD140" s="228"/>
      <c r="AE140" s="45">
        <f>($C140+$E140+$F140+$G140)*AB140*AD140</f>
        <v>0</v>
      </c>
      <c r="AF140" s="27"/>
      <c r="AG140" s="49">
        <f t="shared" ref="AG140:AG141" si="54">SUM(AE140,Z140,U140,P140,K140)</f>
        <v>0</v>
      </c>
    </row>
    <row r="141" spans="1:33" ht="12.5" x14ac:dyDescent="0.25">
      <c r="A141" s="11">
        <f t="shared" ref="A141" si="55">A140+1</f>
        <v>3</v>
      </c>
      <c r="B141" s="189"/>
      <c r="C141" s="224"/>
      <c r="D141" s="224"/>
      <c r="E141" s="230"/>
      <c r="F141" s="230"/>
      <c r="G141" s="230"/>
      <c r="H141" s="227"/>
      <c r="I141" s="309"/>
      <c r="J141" s="228"/>
      <c r="K141" s="45">
        <f>($C141+$E141+$F141+$G141)*H141*J141</f>
        <v>0</v>
      </c>
      <c r="L141" s="27"/>
      <c r="M141" s="227"/>
      <c r="N141" s="309"/>
      <c r="O141" s="228"/>
      <c r="P141" s="45">
        <f>($C141+$E141+$F141+$G141)*M141*O141</f>
        <v>0</v>
      </c>
      <c r="Q141" s="27"/>
      <c r="R141" s="227"/>
      <c r="S141" s="309"/>
      <c r="T141" s="228"/>
      <c r="U141" s="45">
        <f>($C141+$E141+$F141+$G141)*R141*T141</f>
        <v>0</v>
      </c>
      <c r="V141" s="27"/>
      <c r="W141" s="227"/>
      <c r="X141" s="309"/>
      <c r="Y141" s="228"/>
      <c r="Z141" s="45">
        <f>($C141+$E141+$F141+$G141)*W141*Y141</f>
        <v>0</v>
      </c>
      <c r="AA141" s="27"/>
      <c r="AB141" s="227"/>
      <c r="AC141" s="309"/>
      <c r="AD141" s="228"/>
      <c r="AE141" s="45">
        <f>($C141+$E141+$F141+$G141)*AB141*AD141</f>
        <v>0</v>
      </c>
      <c r="AF141" s="27"/>
      <c r="AG141" s="49">
        <f t="shared" si="54"/>
        <v>0</v>
      </c>
    </row>
    <row r="142" spans="1:33" ht="12.5" x14ac:dyDescent="0.25">
      <c r="A142" s="103" t="s">
        <v>67</v>
      </c>
      <c r="B142" s="81" t="s">
        <v>9</v>
      </c>
      <c r="C142" s="12"/>
      <c r="D142" s="12"/>
      <c r="H142" s="20"/>
      <c r="I142" s="313"/>
      <c r="J142" s="12"/>
      <c r="K142" s="51"/>
      <c r="L142" s="27"/>
      <c r="M142" s="28"/>
      <c r="N142" s="311"/>
      <c r="O142" s="27"/>
      <c r="P142" s="51"/>
      <c r="Q142" s="27"/>
      <c r="R142" s="28"/>
      <c r="S142" s="311"/>
      <c r="T142" s="27"/>
      <c r="U142" s="51"/>
      <c r="V142" s="27"/>
      <c r="W142" s="28"/>
      <c r="X142" s="311"/>
      <c r="Y142" s="27"/>
      <c r="Z142" s="51"/>
      <c r="AA142" s="27"/>
      <c r="AB142" s="28"/>
      <c r="AC142" s="27"/>
      <c r="AD142" s="27"/>
      <c r="AE142" s="51"/>
      <c r="AF142" s="27"/>
      <c r="AG142" s="49"/>
    </row>
    <row r="143" spans="1:33" x14ac:dyDescent="0.3">
      <c r="A143" s="11">
        <v>1</v>
      </c>
      <c r="B143" s="449" t="s">
        <v>70</v>
      </c>
      <c r="C143" s="449"/>
      <c r="D143" s="449"/>
      <c r="H143" s="20"/>
      <c r="I143" s="12"/>
      <c r="J143" s="12"/>
      <c r="K143" s="231">
        <v>0</v>
      </c>
      <c r="L143" s="27"/>
      <c r="M143" s="28"/>
      <c r="N143" s="311"/>
      <c r="O143" s="27"/>
      <c r="P143" s="231">
        <v>0</v>
      </c>
      <c r="Q143" s="27"/>
      <c r="R143" s="28"/>
      <c r="S143" s="27"/>
      <c r="T143" s="27"/>
      <c r="U143" s="231">
        <v>0</v>
      </c>
      <c r="V143" s="27"/>
      <c r="W143" s="28"/>
      <c r="X143" s="311"/>
      <c r="Y143" s="27"/>
      <c r="Z143" s="231">
        <v>0</v>
      </c>
      <c r="AA143" s="27"/>
      <c r="AB143" s="28"/>
      <c r="AC143" s="27"/>
      <c r="AD143" s="27"/>
      <c r="AE143" s="231">
        <v>0</v>
      </c>
      <c r="AF143" s="27"/>
      <c r="AG143" s="49">
        <f>SUM(AE143,Z143,U143,P143,K143)</f>
        <v>0</v>
      </c>
    </row>
    <row r="144" spans="1:33" x14ac:dyDescent="0.3">
      <c r="A144" s="11">
        <v>2</v>
      </c>
      <c r="B144" s="449" t="s">
        <v>70</v>
      </c>
      <c r="C144" s="449"/>
      <c r="D144" s="449"/>
      <c r="H144" s="20"/>
      <c r="I144" s="12"/>
      <c r="J144" s="12"/>
      <c r="K144" s="231">
        <v>0</v>
      </c>
      <c r="L144" s="27"/>
      <c r="M144" s="28"/>
      <c r="N144" s="27"/>
      <c r="O144" s="27"/>
      <c r="P144" s="231">
        <v>0</v>
      </c>
      <c r="Q144" s="27"/>
      <c r="R144" s="28"/>
      <c r="S144" s="27"/>
      <c r="T144" s="27"/>
      <c r="U144" s="231">
        <v>0</v>
      </c>
      <c r="V144" s="27"/>
      <c r="W144" s="28"/>
      <c r="X144" s="27"/>
      <c r="Y144" s="27"/>
      <c r="Z144" s="231">
        <v>0</v>
      </c>
      <c r="AA144" s="27"/>
      <c r="AB144" s="28"/>
      <c r="AC144" s="27"/>
      <c r="AD144" s="27"/>
      <c r="AE144" s="231">
        <v>0</v>
      </c>
      <c r="AF144" s="27"/>
      <c r="AG144" s="49">
        <f t="shared" ref="AG144:AG145" si="56">SUM(AE144,Z144,U144,P144,K144)</f>
        <v>0</v>
      </c>
    </row>
    <row r="145" spans="1:33" x14ac:dyDescent="0.3">
      <c r="A145" s="11">
        <f t="shared" ref="A145" si="57">A144+1</f>
        <v>3</v>
      </c>
      <c r="B145" s="449" t="s">
        <v>70</v>
      </c>
      <c r="C145" s="449"/>
      <c r="D145" s="449"/>
      <c r="H145" s="20"/>
      <c r="I145" s="12"/>
      <c r="J145" s="12"/>
      <c r="K145" s="231">
        <v>0</v>
      </c>
      <c r="L145" s="27"/>
      <c r="M145" s="28"/>
      <c r="N145" s="27"/>
      <c r="O145" s="27"/>
      <c r="P145" s="231">
        <v>0</v>
      </c>
      <c r="Q145" s="27"/>
      <c r="R145" s="28"/>
      <c r="S145" s="27"/>
      <c r="T145" s="27"/>
      <c r="U145" s="231">
        <v>0</v>
      </c>
      <c r="V145" s="27"/>
      <c r="W145" s="28"/>
      <c r="X145" s="27"/>
      <c r="Y145" s="27"/>
      <c r="Z145" s="231">
        <v>0</v>
      </c>
      <c r="AA145" s="27"/>
      <c r="AB145" s="28"/>
      <c r="AC145" s="27"/>
      <c r="AD145" s="27"/>
      <c r="AE145" s="231">
        <v>0</v>
      </c>
      <c r="AF145" s="27"/>
      <c r="AG145" s="49">
        <f t="shared" si="56"/>
        <v>0</v>
      </c>
    </row>
    <row r="146" spans="1:33" ht="12.5" x14ac:dyDescent="0.25">
      <c r="A146" s="103" t="s">
        <v>288</v>
      </c>
      <c r="B146" s="81" t="s">
        <v>84</v>
      </c>
      <c r="C146" s="12"/>
      <c r="D146" s="12"/>
      <c r="H146" s="20"/>
      <c r="I146" s="12"/>
      <c r="J146" s="12"/>
      <c r="K146" s="51"/>
      <c r="L146" s="27"/>
      <c r="M146" s="28"/>
      <c r="N146" s="27"/>
      <c r="O146" s="27"/>
      <c r="P146" s="51"/>
      <c r="Q146" s="27"/>
      <c r="R146" s="28"/>
      <c r="S146" s="27"/>
      <c r="T146" s="27"/>
      <c r="U146" s="51"/>
      <c r="V146" s="27"/>
      <c r="W146" s="28"/>
      <c r="X146" s="27"/>
      <c r="Y146" s="27"/>
      <c r="Z146" s="51"/>
      <c r="AA146" s="27"/>
      <c r="AB146" s="28"/>
      <c r="AC146" s="27"/>
      <c r="AD146" s="27"/>
      <c r="AE146" s="51"/>
      <c r="AF146" s="27"/>
      <c r="AG146" s="49"/>
    </row>
    <row r="147" spans="1:33" x14ac:dyDescent="0.3">
      <c r="A147" s="11">
        <v>1</v>
      </c>
      <c r="B147" s="449" t="s">
        <v>70</v>
      </c>
      <c r="C147" s="449"/>
      <c r="D147" s="449"/>
      <c r="H147" s="20"/>
      <c r="I147" s="12"/>
      <c r="J147" s="12"/>
      <c r="K147" s="231">
        <v>0</v>
      </c>
      <c r="L147" s="27"/>
      <c r="M147" s="28"/>
      <c r="N147" s="27"/>
      <c r="O147" s="27"/>
      <c r="P147" s="231">
        <v>0</v>
      </c>
      <c r="Q147" s="27"/>
      <c r="R147" s="28"/>
      <c r="S147" s="27"/>
      <c r="T147" s="27"/>
      <c r="U147" s="231">
        <v>0</v>
      </c>
      <c r="V147" s="27"/>
      <c r="W147" s="28"/>
      <c r="X147" s="27"/>
      <c r="Y147" s="27"/>
      <c r="Z147" s="231">
        <v>0</v>
      </c>
      <c r="AA147" s="27"/>
      <c r="AB147" s="28"/>
      <c r="AC147" s="27"/>
      <c r="AD147" s="27"/>
      <c r="AE147" s="231">
        <v>0</v>
      </c>
      <c r="AF147" s="27"/>
      <c r="AG147" s="49">
        <f>SUM(AE147,Z147,U147,P147,K147)</f>
        <v>0</v>
      </c>
    </row>
    <row r="148" spans="1:33" x14ac:dyDescent="0.3">
      <c r="A148" s="11">
        <v>2</v>
      </c>
      <c r="B148" s="449" t="s">
        <v>70</v>
      </c>
      <c r="C148" s="449"/>
      <c r="D148" s="449"/>
      <c r="H148" s="20"/>
      <c r="I148" s="12"/>
      <c r="J148" s="12"/>
      <c r="K148" s="231">
        <v>0</v>
      </c>
      <c r="L148" s="27"/>
      <c r="M148" s="28"/>
      <c r="N148" s="27"/>
      <c r="O148" s="27"/>
      <c r="P148" s="231">
        <v>0</v>
      </c>
      <c r="Q148" s="27"/>
      <c r="R148" s="28"/>
      <c r="S148" s="27"/>
      <c r="T148" s="27"/>
      <c r="U148" s="231">
        <v>0</v>
      </c>
      <c r="V148" s="27"/>
      <c r="W148" s="28"/>
      <c r="X148" s="27"/>
      <c r="Y148" s="27"/>
      <c r="Z148" s="231">
        <v>0</v>
      </c>
      <c r="AA148" s="27"/>
      <c r="AB148" s="28"/>
      <c r="AC148" s="27"/>
      <c r="AD148" s="27"/>
      <c r="AE148" s="231">
        <v>0</v>
      </c>
      <c r="AF148" s="27"/>
      <c r="AG148" s="49">
        <f t="shared" ref="AG148:AG149" si="58">SUM(AE148,Z148,U148,P148,K148)</f>
        <v>0</v>
      </c>
    </row>
    <row r="149" spans="1:33" x14ac:dyDescent="0.3">
      <c r="A149" s="11">
        <f t="shared" ref="A149" si="59">A148+1</f>
        <v>3</v>
      </c>
      <c r="B149" s="449" t="s">
        <v>70</v>
      </c>
      <c r="C149" s="449"/>
      <c r="D149" s="449"/>
      <c r="H149" s="20"/>
      <c r="I149" s="12"/>
      <c r="J149" s="12"/>
      <c r="K149" s="231">
        <v>0</v>
      </c>
      <c r="L149" s="27"/>
      <c r="M149" s="28"/>
      <c r="N149" s="27"/>
      <c r="O149" s="27"/>
      <c r="P149" s="231">
        <v>0</v>
      </c>
      <c r="Q149" s="27"/>
      <c r="R149" s="28"/>
      <c r="S149" s="27"/>
      <c r="T149" s="27"/>
      <c r="U149" s="231">
        <v>0</v>
      </c>
      <c r="V149" s="27"/>
      <c r="W149" s="28"/>
      <c r="X149" s="27"/>
      <c r="Y149" s="27"/>
      <c r="Z149" s="231">
        <v>0</v>
      </c>
      <c r="AA149" s="27"/>
      <c r="AB149" s="28"/>
      <c r="AC149" s="27"/>
      <c r="AD149" s="27"/>
      <c r="AE149" s="231">
        <v>0</v>
      </c>
      <c r="AF149" s="27"/>
      <c r="AG149" s="49">
        <f t="shared" si="58"/>
        <v>0</v>
      </c>
    </row>
    <row r="150" spans="1:33" ht="12.5" x14ac:dyDescent="0.25">
      <c r="A150" s="11"/>
      <c r="B150" s="12"/>
      <c r="C150" s="12"/>
      <c r="D150" s="12"/>
      <c r="H150" s="20"/>
      <c r="I150" s="12"/>
      <c r="J150" s="12"/>
      <c r="K150" s="51"/>
      <c r="L150" s="27"/>
      <c r="M150" s="28"/>
      <c r="N150" s="27"/>
      <c r="O150" s="27"/>
      <c r="P150" s="51"/>
      <c r="Q150" s="27"/>
      <c r="R150" s="28"/>
      <c r="S150" s="27"/>
      <c r="T150" s="27"/>
      <c r="U150" s="51"/>
      <c r="V150" s="27"/>
      <c r="W150" s="28"/>
      <c r="X150" s="27"/>
      <c r="Y150" s="27"/>
      <c r="Z150" s="51"/>
      <c r="AA150" s="27"/>
      <c r="AB150" s="28"/>
      <c r="AC150" s="27"/>
      <c r="AD150" s="27"/>
      <c r="AE150" s="51"/>
      <c r="AF150" s="27"/>
      <c r="AG150" s="49"/>
    </row>
    <row r="151" spans="1:33" s="18" customFormat="1" ht="12.75" customHeight="1" x14ac:dyDescent="0.25">
      <c r="A151" s="222" t="s">
        <v>85</v>
      </c>
      <c r="B151" s="199"/>
      <c r="C151" s="199"/>
      <c r="D151" s="199"/>
      <c r="E151" s="200"/>
      <c r="F151" s="200"/>
      <c r="G151" s="200"/>
      <c r="H151" s="201"/>
      <c r="I151" s="199"/>
      <c r="J151" s="199"/>
      <c r="K151" s="202">
        <f>SUM(K126:K149)</f>
        <v>0</v>
      </c>
      <c r="L151" s="213"/>
      <c r="M151" s="214"/>
      <c r="N151" s="213"/>
      <c r="O151" s="213"/>
      <c r="P151" s="202">
        <f>SUM(P126:P149)</f>
        <v>0</v>
      </c>
      <c r="Q151" s="213"/>
      <c r="R151" s="214"/>
      <c r="S151" s="213"/>
      <c r="T151" s="213"/>
      <c r="U151" s="202">
        <f>SUM(U126:U149)</f>
        <v>0</v>
      </c>
      <c r="V151" s="213"/>
      <c r="W151" s="214"/>
      <c r="X151" s="213"/>
      <c r="Y151" s="213"/>
      <c r="Z151" s="202">
        <f>SUM(Z126:Z149)</f>
        <v>0</v>
      </c>
      <c r="AA151" s="213"/>
      <c r="AB151" s="214"/>
      <c r="AC151" s="213"/>
      <c r="AD151" s="213"/>
      <c r="AE151" s="202">
        <f>SUM(AE126:AE149)</f>
        <v>0</v>
      </c>
      <c r="AF151" s="213"/>
      <c r="AG151" s="223">
        <f>SUM(AE151,Z151,U151,P151,K151)</f>
        <v>0</v>
      </c>
    </row>
    <row r="152" spans="1:33" customFormat="1" ht="12.75" customHeight="1" thickBot="1" x14ac:dyDescent="0.4">
      <c r="G152" s="29"/>
      <c r="H152" s="20"/>
      <c r="I152" s="12"/>
      <c r="J152" s="12"/>
      <c r="K152" s="51"/>
      <c r="L152" s="27"/>
      <c r="M152" s="28"/>
      <c r="N152" s="27"/>
      <c r="O152" s="27"/>
      <c r="P152" s="51"/>
      <c r="Q152" s="27"/>
      <c r="R152" s="28"/>
      <c r="S152" s="27"/>
      <c r="T152" s="27"/>
      <c r="U152" s="51"/>
      <c r="V152" s="27"/>
      <c r="W152" s="28"/>
      <c r="X152" s="27"/>
      <c r="Y152" s="27"/>
      <c r="Z152" s="51"/>
      <c r="AA152" s="27"/>
      <c r="AB152" s="28"/>
      <c r="AC152" s="27"/>
      <c r="AD152" s="27"/>
      <c r="AE152" s="51"/>
      <c r="AF152" s="27"/>
      <c r="AG152" s="49"/>
    </row>
    <row r="153" spans="1:33" customFormat="1" ht="12.75" customHeight="1" thickBot="1" x14ac:dyDescent="0.4">
      <c r="A153" s="444" t="s">
        <v>86</v>
      </c>
      <c r="B153" s="445"/>
      <c r="C153" s="169"/>
      <c r="D153" s="169"/>
      <c r="E153" s="169"/>
      <c r="F153" s="169"/>
      <c r="G153" s="170"/>
      <c r="H153" s="171"/>
      <c r="I153" s="172"/>
      <c r="J153" s="172"/>
      <c r="K153" s="173">
        <f>K55+K71+K79+K91+K100+K111+K118+K151</f>
        <v>0</v>
      </c>
      <c r="L153" s="174"/>
      <c r="M153" s="175"/>
      <c r="N153" s="174"/>
      <c r="O153" s="174"/>
      <c r="P153" s="173">
        <f>P55+P71+P79+P91+P100+P111+P118+P151</f>
        <v>0</v>
      </c>
      <c r="Q153" s="174"/>
      <c r="R153" s="175"/>
      <c r="S153" s="174"/>
      <c r="T153" s="174"/>
      <c r="U153" s="173">
        <f>U55+U71+U79+U91+U100+U111+U118+U151</f>
        <v>0</v>
      </c>
      <c r="V153" s="174"/>
      <c r="W153" s="175"/>
      <c r="X153" s="174"/>
      <c r="Y153" s="174"/>
      <c r="Z153" s="173">
        <f>Z55+Z71+Z79+Z91+Z100+Z111+Z118+Z151</f>
        <v>0</v>
      </c>
      <c r="AA153" s="174"/>
      <c r="AB153" s="175"/>
      <c r="AC153" s="174"/>
      <c r="AD153" s="174"/>
      <c r="AE153" s="173">
        <f>AE55+AE71+AE79+AE91+AE100+AE111+AE118+AE151</f>
        <v>0</v>
      </c>
      <c r="AF153" s="174"/>
      <c r="AG153" s="173">
        <f>AG55+AG71+AG79+AG91+AG100+AG111+AG118+AG151</f>
        <v>0</v>
      </c>
    </row>
    <row r="154" spans="1:33" ht="12.5" x14ac:dyDescent="0.25">
      <c r="A154" s="438" t="s">
        <v>87</v>
      </c>
      <c r="B154" s="439"/>
      <c r="C154" s="33"/>
      <c r="D154" s="33"/>
      <c r="H154" s="20"/>
      <c r="I154" s="12"/>
      <c r="J154" s="12"/>
      <c r="K154" s="51"/>
      <c r="L154" s="27"/>
      <c r="M154" s="28"/>
      <c r="N154" s="27"/>
      <c r="O154" s="27"/>
      <c r="P154" s="51"/>
      <c r="Q154" s="27"/>
      <c r="R154" s="28"/>
      <c r="S154" s="27"/>
      <c r="T154" s="27"/>
      <c r="U154" s="51"/>
      <c r="V154" s="27"/>
      <c r="W154" s="28"/>
      <c r="X154" s="27"/>
      <c r="Y154" s="27"/>
      <c r="Z154" s="51"/>
      <c r="AA154" s="27"/>
      <c r="AB154" s="28"/>
      <c r="AC154" s="27"/>
      <c r="AD154" s="27"/>
      <c r="AE154" s="51"/>
      <c r="AF154" s="27"/>
      <c r="AG154" s="49"/>
    </row>
    <row r="155" spans="1:33" ht="13.5" thickBot="1" x14ac:dyDescent="0.35">
      <c r="E155" s="29" t="s">
        <v>121</v>
      </c>
      <c r="H155" s="20"/>
      <c r="I155" s="12"/>
      <c r="J155" s="12"/>
      <c r="K155" s="51"/>
      <c r="L155" s="27"/>
      <c r="M155" s="28"/>
      <c r="N155" s="27"/>
      <c r="O155" s="27"/>
      <c r="P155" s="51"/>
      <c r="Q155" s="27"/>
      <c r="R155" s="28"/>
      <c r="S155" s="27"/>
      <c r="T155" s="27"/>
      <c r="U155" s="51"/>
      <c r="V155" s="27"/>
      <c r="W155" s="28"/>
      <c r="X155" s="27"/>
      <c r="Y155" s="27"/>
      <c r="Z155" s="51"/>
      <c r="AA155" s="27"/>
      <c r="AB155" s="28"/>
      <c r="AC155" s="27"/>
      <c r="AD155" s="27"/>
      <c r="AE155" s="51"/>
      <c r="AF155" s="27"/>
      <c r="AG155" s="49"/>
    </row>
    <row r="156" spans="1:33" thickBot="1" x14ac:dyDescent="0.3">
      <c r="A156" s="18" t="s">
        <v>88</v>
      </c>
      <c r="B156" s="1" t="s">
        <v>122</v>
      </c>
      <c r="C156" s="167" t="s">
        <v>89</v>
      </c>
      <c r="D156" s="329"/>
      <c r="E156" s="316"/>
      <c r="G156" s="32" t="s">
        <v>90</v>
      </c>
      <c r="H156" s="20"/>
      <c r="I156" s="12"/>
      <c r="J156" s="27"/>
      <c r="K156" s="51">
        <f>K153-K79-K118+K123-K151</f>
        <v>0</v>
      </c>
      <c r="L156" s="17"/>
      <c r="M156" s="28"/>
      <c r="N156" s="27"/>
      <c r="O156" s="27"/>
      <c r="P156" s="51">
        <f>P153-P79-P118+P123-P151</f>
        <v>0</v>
      </c>
      <c r="Q156" s="17"/>
      <c r="R156" s="28"/>
      <c r="S156" s="27"/>
      <c r="T156" s="27"/>
      <c r="U156" s="51">
        <f>U153-U79-U118+U123-U151</f>
        <v>0</v>
      </c>
      <c r="V156" s="17"/>
      <c r="W156" s="28"/>
      <c r="X156" s="27"/>
      <c r="Y156" s="27"/>
      <c r="Z156" s="51">
        <f>Z153-Z79-Z118+Z123-Z151</f>
        <v>0</v>
      </c>
      <c r="AA156" s="17"/>
      <c r="AB156" s="28"/>
      <c r="AC156" s="27"/>
      <c r="AD156" s="27"/>
      <c r="AE156" s="51">
        <f>AE153-AE79-AE118+AE123-AE151</f>
        <v>0</v>
      </c>
      <c r="AF156" s="23"/>
      <c r="AG156" s="49"/>
    </row>
    <row r="157" spans="1:33" ht="12.5" x14ac:dyDescent="0.25">
      <c r="A157" s="18"/>
      <c r="B157" s="164"/>
      <c r="C157" s="33"/>
      <c r="D157" s="33"/>
      <c r="E157" s="165"/>
      <c r="F157" s="32"/>
      <c r="G157" s="234" t="s">
        <v>91</v>
      </c>
      <c r="H157" s="235"/>
      <c r="I157" s="258"/>
      <c r="J157" s="236"/>
      <c r="K157" s="220">
        <f>K156*$E$156</f>
        <v>0</v>
      </c>
      <c r="L157" s="237"/>
      <c r="M157" s="238"/>
      <c r="N157" s="261"/>
      <c r="O157" s="239"/>
      <c r="P157" s="220">
        <f>P156*$E$156</f>
        <v>0</v>
      </c>
      <c r="Q157" s="237"/>
      <c r="R157" s="238"/>
      <c r="S157" s="261"/>
      <c r="T157" s="239"/>
      <c r="U157" s="220">
        <f>U156*$E$156</f>
        <v>0</v>
      </c>
      <c r="V157" s="237"/>
      <c r="W157" s="238"/>
      <c r="X157" s="261"/>
      <c r="Y157" s="239"/>
      <c r="Z157" s="220">
        <f>Z156*$E$156</f>
        <v>0</v>
      </c>
      <c r="AA157" s="237"/>
      <c r="AB157" s="238"/>
      <c r="AC157" s="261"/>
      <c r="AD157" s="239"/>
      <c r="AE157" s="220">
        <f>AE156*$E$156</f>
        <v>0</v>
      </c>
      <c r="AF157" s="237"/>
      <c r="AG157" s="223">
        <f>SUM(AE157,Z157,U157,P157,K157)</f>
        <v>0</v>
      </c>
    </row>
    <row r="158" spans="1:33" ht="12.5" x14ac:dyDescent="0.25">
      <c r="A158" s="18"/>
      <c r="B158" s="164"/>
      <c r="C158" s="33"/>
      <c r="D158" s="33"/>
      <c r="E158" s="165"/>
      <c r="F158" s="32"/>
      <c r="G158" s="32"/>
      <c r="H158" s="166"/>
      <c r="I158" s="259"/>
      <c r="J158" s="27"/>
      <c r="K158" s="51"/>
      <c r="L158" s="168"/>
      <c r="M158" s="113"/>
      <c r="N158" s="262"/>
      <c r="O158" s="27"/>
      <c r="P158" s="51"/>
      <c r="Q158" s="168"/>
      <c r="R158" s="113"/>
      <c r="S158" s="262"/>
      <c r="T158" s="27"/>
      <c r="U158" s="51"/>
      <c r="V158" s="168"/>
      <c r="W158" s="113"/>
      <c r="X158" s="262"/>
      <c r="Y158" s="27"/>
      <c r="Z158" s="51"/>
      <c r="AA158" s="168"/>
      <c r="AB158" s="113"/>
      <c r="AC158" s="262"/>
      <c r="AD158" s="27"/>
      <c r="AE158" s="51"/>
      <c r="AF158" s="23"/>
      <c r="AG158" s="133"/>
    </row>
    <row r="159" spans="1:33" thickBot="1" x14ac:dyDescent="0.3">
      <c r="A159" s="18" t="s">
        <v>92</v>
      </c>
      <c r="B159" s="164"/>
      <c r="C159" s="33"/>
      <c r="D159" s="33"/>
      <c r="E159" s="165" t="s">
        <v>93</v>
      </c>
      <c r="F159" s="32"/>
      <c r="G159" s="32"/>
      <c r="H159" s="166"/>
      <c r="I159" s="259"/>
      <c r="J159" s="27"/>
      <c r="K159" s="51"/>
      <c r="L159" s="168"/>
      <c r="M159" s="113"/>
      <c r="N159" s="262"/>
      <c r="O159" s="27"/>
      <c r="P159" s="51"/>
      <c r="Q159" s="168"/>
      <c r="R159" s="113"/>
      <c r="S159" s="262"/>
      <c r="T159" s="27"/>
      <c r="U159" s="51"/>
      <c r="V159" s="168"/>
      <c r="W159" s="113"/>
      <c r="X159" s="262"/>
      <c r="Y159" s="27"/>
      <c r="Z159" s="51"/>
      <c r="AA159" s="168"/>
      <c r="AB159" s="113"/>
      <c r="AC159" s="262"/>
      <c r="AD159" s="27"/>
      <c r="AE159" s="51"/>
      <c r="AF159" s="23"/>
      <c r="AG159" s="133"/>
    </row>
    <row r="160" spans="1:33" thickBot="1" x14ac:dyDescent="0.3">
      <c r="A160" s="11"/>
      <c r="B160" s="165" t="s">
        <v>94</v>
      </c>
      <c r="C160" s="167" t="s">
        <v>89</v>
      </c>
      <c r="D160" s="329"/>
      <c r="E160" s="316">
        <v>0.55000000000000004</v>
      </c>
      <c r="G160" s="32" t="s">
        <v>90</v>
      </c>
      <c r="H160" s="20"/>
      <c r="I160" s="12"/>
      <c r="J160" s="12"/>
      <c r="K160" s="51">
        <f>K45</f>
        <v>0</v>
      </c>
      <c r="L160" s="27"/>
      <c r="M160" s="28"/>
      <c r="N160" s="27"/>
      <c r="O160" s="27"/>
      <c r="P160" s="51">
        <f>P45</f>
        <v>0</v>
      </c>
      <c r="Q160" s="27"/>
      <c r="R160" s="28"/>
      <c r="S160" s="27"/>
      <c r="T160" s="27"/>
      <c r="U160" s="51">
        <f>U45</f>
        <v>0</v>
      </c>
      <c r="V160" s="27"/>
      <c r="W160" s="28"/>
      <c r="X160" s="27"/>
      <c r="Y160" s="27"/>
      <c r="Z160" s="51">
        <f>Z45</f>
        <v>0</v>
      </c>
      <c r="AA160" s="27"/>
      <c r="AB160" s="28"/>
      <c r="AC160" s="27"/>
      <c r="AD160" s="27"/>
      <c r="AE160" s="51">
        <f>AE45</f>
        <v>0</v>
      </c>
      <c r="AF160" s="27"/>
      <c r="AG160" s="49"/>
    </row>
    <row r="161" spans="1:33" x14ac:dyDescent="0.3">
      <c r="G161" s="234" t="s">
        <v>91</v>
      </c>
      <c r="H161" s="235"/>
      <c r="I161" s="258"/>
      <c r="J161" s="236"/>
      <c r="K161" s="220">
        <f>K160*$E$160</f>
        <v>0</v>
      </c>
      <c r="L161" s="240"/>
      <c r="M161" s="235"/>
      <c r="N161" s="258"/>
      <c r="O161" s="236"/>
      <c r="P161" s="220">
        <f>P160*$E$160</f>
        <v>0</v>
      </c>
      <c r="Q161" s="240"/>
      <c r="R161" s="235"/>
      <c r="S161" s="258"/>
      <c r="T161" s="236"/>
      <c r="U161" s="220">
        <f>U160*$E$160</f>
        <v>0</v>
      </c>
      <c r="V161" s="240"/>
      <c r="W161" s="235"/>
      <c r="X161" s="258"/>
      <c r="Y161" s="236"/>
      <c r="Z161" s="220">
        <f>Z160*$E$160</f>
        <v>0</v>
      </c>
      <c r="AA161" s="240"/>
      <c r="AB161" s="235"/>
      <c r="AC161" s="258"/>
      <c r="AD161" s="236"/>
      <c r="AE161" s="220">
        <f>AE160*$E$160</f>
        <v>0</v>
      </c>
      <c r="AF161" s="241"/>
      <c r="AG161" s="223">
        <f>SUM(AE161,Z161,U161,P161,K161)</f>
        <v>0</v>
      </c>
    </row>
    <row r="162" spans="1:33" ht="13.5" thickBot="1" x14ac:dyDescent="0.35">
      <c r="G162" s="32"/>
      <c r="H162" s="166"/>
      <c r="I162" s="259"/>
      <c r="J162" s="27"/>
      <c r="K162" s="51"/>
      <c r="L162" s="168"/>
      <c r="M162" s="113"/>
      <c r="N162" s="262"/>
      <c r="O162" s="27"/>
      <c r="P162" s="51"/>
      <c r="Q162" s="168"/>
      <c r="R162" s="113"/>
      <c r="S162" s="262"/>
      <c r="T162" s="27"/>
      <c r="U162" s="51"/>
      <c r="V162" s="168"/>
      <c r="W162" s="113"/>
      <c r="X162" s="262"/>
      <c r="Y162" s="27"/>
      <c r="Z162" s="51"/>
      <c r="AA162" s="168"/>
      <c r="AB162" s="113"/>
      <c r="AC162" s="262"/>
      <c r="AD162" s="27"/>
      <c r="AE162" s="51"/>
      <c r="AF162" s="23"/>
      <c r="AG162" s="133"/>
    </row>
    <row r="163" spans="1:33" thickBot="1" x14ac:dyDescent="0.3">
      <c r="A163" s="180" t="s">
        <v>95</v>
      </c>
      <c r="B163" s="122"/>
      <c r="C163" s="122"/>
      <c r="D163" s="122"/>
      <c r="E163" s="116"/>
      <c r="F163" s="116"/>
      <c r="G163" s="116"/>
      <c r="H163" s="123"/>
      <c r="I163" s="260"/>
      <c r="J163" s="124"/>
      <c r="K163" s="125">
        <f>K153+K157+K161</f>
        <v>0</v>
      </c>
      <c r="L163" s="126"/>
      <c r="M163" s="127"/>
      <c r="N163" s="126"/>
      <c r="O163" s="126"/>
      <c r="P163" s="125">
        <f>P153+P157+P161</f>
        <v>0</v>
      </c>
      <c r="Q163" s="126"/>
      <c r="R163" s="127"/>
      <c r="S163" s="126"/>
      <c r="T163" s="126"/>
      <c r="U163" s="125">
        <f>U153+U157+U161</f>
        <v>0</v>
      </c>
      <c r="V163" s="126"/>
      <c r="W163" s="127"/>
      <c r="X163" s="126"/>
      <c r="Y163" s="126"/>
      <c r="Z163" s="125">
        <f>Z153+Z157+Z161</f>
        <v>0</v>
      </c>
      <c r="AA163" s="126"/>
      <c r="AB163" s="127"/>
      <c r="AC163" s="126"/>
      <c r="AD163" s="126"/>
      <c r="AE163" s="125">
        <f>AE153+AE157+AE161</f>
        <v>0</v>
      </c>
      <c r="AF163" s="126"/>
      <c r="AG163" s="128">
        <f>SUM(AE163,Z163,U163,P163,K163)</f>
        <v>0</v>
      </c>
    </row>
    <row r="165" spans="1:33" x14ac:dyDescent="0.3">
      <c r="A165" s="176" t="s">
        <v>262</v>
      </c>
    </row>
    <row r="166" spans="1:33" thickBot="1" x14ac:dyDescent="0.3">
      <c r="A166" s="177" t="s">
        <v>96</v>
      </c>
    </row>
    <row r="167" spans="1:33" ht="13.5" thickBot="1" x14ac:dyDescent="0.35">
      <c r="A167" s="176" t="s">
        <v>97</v>
      </c>
      <c r="C167" s="1" t="s">
        <v>98</v>
      </c>
      <c r="G167" s="29" t="s">
        <v>99</v>
      </c>
      <c r="K167" s="249"/>
      <c r="P167" s="249"/>
      <c r="U167" s="249"/>
      <c r="Z167" s="249"/>
      <c r="AE167" s="249"/>
    </row>
    <row r="168" spans="1:33" x14ac:dyDescent="0.3">
      <c r="A168" s="176"/>
      <c r="G168" s="93" t="s">
        <v>100</v>
      </c>
      <c r="K168" s="43">
        <f>K167-K163</f>
        <v>0</v>
      </c>
      <c r="P168" s="43">
        <f>P167-P163</f>
        <v>0</v>
      </c>
      <c r="U168" s="43">
        <f>U167-U163</f>
        <v>0</v>
      </c>
      <c r="Z168" s="43">
        <f>Z167-Z163</f>
        <v>0</v>
      </c>
      <c r="AE168" s="43">
        <f>AE167-AE163</f>
        <v>0</v>
      </c>
    </row>
    <row r="169" spans="1:33" x14ac:dyDescent="0.3">
      <c r="A169" s="176"/>
    </row>
    <row r="170" spans="1:33" ht="13.5" thickBot="1" x14ac:dyDescent="0.35">
      <c r="A170" s="176"/>
      <c r="K170" s="43" t="s">
        <v>101</v>
      </c>
    </row>
    <row r="171" spans="1:33" ht="13.5" thickBot="1" x14ac:dyDescent="0.35">
      <c r="A171" s="176" t="s">
        <v>102</v>
      </c>
      <c r="C171" s="1" t="s">
        <v>103</v>
      </c>
      <c r="G171" s="29" t="s">
        <v>104</v>
      </c>
      <c r="K171" s="249"/>
      <c r="L171" s="2" t="s">
        <v>113</v>
      </c>
    </row>
    <row r="172" spans="1:33" x14ac:dyDescent="0.3">
      <c r="A172" s="176"/>
      <c r="G172" s="93" t="s">
        <v>100</v>
      </c>
      <c r="K172" s="43">
        <f>K171-AG163</f>
        <v>0</v>
      </c>
    </row>
    <row r="173" spans="1:33" ht="13.5" thickBot="1" x14ac:dyDescent="0.35">
      <c r="A173" s="176"/>
    </row>
    <row r="174" spans="1:33" ht="25.5" customHeight="1" thickBot="1" x14ac:dyDescent="0.35">
      <c r="A174" s="176" t="s">
        <v>105</v>
      </c>
      <c r="C174" s="437" t="s">
        <v>106</v>
      </c>
      <c r="D174" s="437"/>
      <c r="E174" s="437"/>
      <c r="F174" s="437"/>
      <c r="G174" s="179" t="s">
        <v>107</v>
      </c>
      <c r="K174" s="250"/>
    </row>
    <row r="175" spans="1:33" ht="25.5" customHeight="1" x14ac:dyDescent="0.3">
      <c r="A175" s="176"/>
      <c r="C175" s="178"/>
      <c r="D175" s="178"/>
      <c r="E175" s="178"/>
      <c r="F175" s="178"/>
      <c r="G175" s="179" t="s">
        <v>108</v>
      </c>
      <c r="K175" s="181">
        <f>IFERROR(AG151/AG163,0)</f>
        <v>0</v>
      </c>
    </row>
    <row r="176" spans="1:33" x14ac:dyDescent="0.3">
      <c r="A176" s="176"/>
      <c r="G176" s="93" t="s">
        <v>100</v>
      </c>
      <c r="K176" s="181">
        <f>K174-K175</f>
        <v>0</v>
      </c>
    </row>
  </sheetData>
  <mergeCells count="25">
    <mergeCell ref="C174:F174"/>
    <mergeCell ref="A154:B154"/>
    <mergeCell ref="A73:G73"/>
    <mergeCell ref="A118:G118"/>
    <mergeCell ref="A153:B153"/>
    <mergeCell ref="A120:F120"/>
    <mergeCell ref="A102:E102"/>
    <mergeCell ref="A104:B104"/>
    <mergeCell ref="B143:D143"/>
    <mergeCell ref="B144:D144"/>
    <mergeCell ref="B145:D145"/>
    <mergeCell ref="B147:D147"/>
    <mergeCell ref="B148:D148"/>
    <mergeCell ref="B149:D149"/>
    <mergeCell ref="A81:E81"/>
    <mergeCell ref="A1:AG1"/>
    <mergeCell ref="A3:AG3"/>
    <mergeCell ref="A8:B8"/>
    <mergeCell ref="A47:B47"/>
    <mergeCell ref="B70:E70"/>
    <mergeCell ref="A23:B23"/>
    <mergeCell ref="A16:B16"/>
    <mergeCell ref="A30:B30"/>
    <mergeCell ref="F58:G58"/>
    <mergeCell ref="A2:AG2"/>
  </mergeCells>
  <dataValidations count="1">
    <dataValidation type="list" allowBlank="1" showInputMessage="1" showErrorMessage="1" sqref="D10:D15" xr:uid="{115A6A0F-B552-47E7-888B-B53DE4F54692}">
      <formula1>"academic, summer"</formula1>
    </dataValidation>
  </dataValidations>
  <hyperlinks>
    <hyperlink ref="F58:G58" r:id="rId1" location="tab--pov-mileage" display="Rate per mile (2025) - check the current rate)" xr:uid="{EBB89E98-1FE8-4770-B6A2-FF5C6DFB8D2F}"/>
    <hyperlink ref="D62" r:id="rId2" xr:uid="{6A907CFC-D807-465F-92F2-9C8FAD12DAEF}"/>
  </hyperlinks>
  <pageMargins left="0.5" right="0.5" top="0.5" bottom="0.5" header="0.3" footer="0.3"/>
  <pageSetup scale="37" fitToHeight="0" orientation="landscape" r:id="rId3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7924-FF03-4BC9-AE5B-93AF33B74A8B}">
  <sheetPr codeName="Sheet3"/>
  <dimension ref="A1:I57"/>
  <sheetViews>
    <sheetView topLeftCell="A6" workbookViewId="0">
      <selection activeCell="B29" sqref="B29"/>
    </sheetView>
  </sheetViews>
  <sheetFormatPr defaultColWidth="9.1796875" defaultRowHeight="14.5" x14ac:dyDescent="0.35"/>
  <cols>
    <col min="1" max="1" width="53.26953125" style="330" customWidth="1"/>
    <col min="2" max="3" width="47.7265625" style="330" customWidth="1"/>
    <col min="4" max="4" width="53.81640625" style="330" bestFit="1" customWidth="1"/>
    <col min="5" max="5" width="42.7265625" style="330" bestFit="1" customWidth="1"/>
    <col min="6" max="6" width="65.453125" style="330" bestFit="1" customWidth="1"/>
    <col min="7" max="7" width="61.453125" style="330" customWidth="1"/>
    <col min="8" max="8" width="35.54296875" style="330" bestFit="1" customWidth="1"/>
    <col min="9" max="9" width="48.453125" style="330" customWidth="1"/>
    <col min="10" max="10" width="89.26953125" style="330" bestFit="1" customWidth="1"/>
    <col min="11" max="16384" width="9.1796875" style="330"/>
  </cols>
  <sheetData>
    <row r="1" spans="1:7" x14ac:dyDescent="0.35">
      <c r="A1" s="333" t="s">
        <v>129</v>
      </c>
      <c r="B1" s="333" t="s">
        <v>138</v>
      </c>
      <c r="C1" s="333" t="s">
        <v>286</v>
      </c>
      <c r="D1" s="333" t="s">
        <v>150</v>
      </c>
      <c r="E1" s="333" t="s">
        <v>151</v>
      </c>
      <c r="F1" s="333" t="s">
        <v>164</v>
      </c>
      <c r="G1" s="333" t="s">
        <v>174</v>
      </c>
    </row>
    <row r="2" spans="1:7" ht="15.5" x14ac:dyDescent="0.35">
      <c r="A2" s="330" t="s">
        <v>153</v>
      </c>
      <c r="B2" s="330" t="s">
        <v>159</v>
      </c>
      <c r="C2" s="330" t="s">
        <v>284</v>
      </c>
      <c r="D2" s="322" t="s">
        <v>139</v>
      </c>
      <c r="E2" s="330" t="s">
        <v>161</v>
      </c>
      <c r="F2" s="330" t="s">
        <v>165</v>
      </c>
      <c r="G2" s="322" t="s">
        <v>175</v>
      </c>
    </row>
    <row r="3" spans="1:7" ht="15.5" x14ac:dyDescent="0.35">
      <c r="A3" s="330" t="s">
        <v>157</v>
      </c>
      <c r="B3" s="330" t="s">
        <v>160</v>
      </c>
      <c r="C3" s="330" t="s">
        <v>285</v>
      </c>
      <c r="D3" s="330" t="s">
        <v>141</v>
      </c>
      <c r="E3" s="330" t="s">
        <v>131</v>
      </c>
      <c r="F3" s="330" t="s">
        <v>166</v>
      </c>
      <c r="G3" s="322" t="s">
        <v>176</v>
      </c>
    </row>
    <row r="4" spans="1:7" ht="15.5" x14ac:dyDescent="0.35">
      <c r="A4" s="330" t="s">
        <v>154</v>
      </c>
      <c r="B4" s="330" t="s">
        <v>48</v>
      </c>
      <c r="D4" s="330" t="s">
        <v>140</v>
      </c>
      <c r="E4" s="330" t="s">
        <v>162</v>
      </c>
      <c r="F4" s="330" t="s">
        <v>167</v>
      </c>
      <c r="G4" s="322" t="s">
        <v>177</v>
      </c>
    </row>
    <row r="5" spans="1:7" ht="15.5" x14ac:dyDescent="0.35">
      <c r="A5" s="330" t="s">
        <v>155</v>
      </c>
      <c r="B5" s="330" t="s">
        <v>152</v>
      </c>
      <c r="D5" s="322" t="s">
        <v>146</v>
      </c>
      <c r="E5" s="330" t="s">
        <v>163</v>
      </c>
      <c r="F5" s="330" t="s">
        <v>168</v>
      </c>
      <c r="G5" s="322" t="s">
        <v>178</v>
      </c>
    </row>
    <row r="6" spans="1:7" ht="15.5" x14ac:dyDescent="0.35">
      <c r="A6" s="330" t="s">
        <v>156</v>
      </c>
      <c r="D6" s="322" t="s">
        <v>144</v>
      </c>
      <c r="E6" s="330" t="s">
        <v>251</v>
      </c>
      <c r="F6" s="330" t="s">
        <v>169</v>
      </c>
      <c r="G6" s="322" t="s">
        <v>179</v>
      </c>
    </row>
    <row r="7" spans="1:7" ht="15.5" x14ac:dyDescent="0.35">
      <c r="A7" s="330" t="s">
        <v>158</v>
      </c>
      <c r="D7" s="322" t="s">
        <v>145</v>
      </c>
      <c r="F7" s="330" t="s">
        <v>170</v>
      </c>
      <c r="G7" s="322" t="s">
        <v>180</v>
      </c>
    </row>
    <row r="8" spans="1:7" ht="15.5" x14ac:dyDescent="0.35">
      <c r="A8" s="330" t="s">
        <v>152</v>
      </c>
      <c r="D8" s="330" t="s">
        <v>152</v>
      </c>
      <c r="F8" s="330" t="s">
        <v>172</v>
      </c>
      <c r="G8" s="322"/>
    </row>
    <row r="9" spans="1:7" x14ac:dyDescent="0.35">
      <c r="F9" s="330" t="s">
        <v>171</v>
      </c>
    </row>
    <row r="15" spans="1:7" ht="15.5" x14ac:dyDescent="0.35">
      <c r="A15" s="334" t="s">
        <v>148</v>
      </c>
      <c r="B15" s="334" t="s">
        <v>197</v>
      </c>
      <c r="C15" s="334"/>
      <c r="D15" s="334" t="s">
        <v>279</v>
      </c>
    </row>
    <row r="16" spans="1:7" ht="15.5" x14ac:dyDescent="0.35">
      <c r="A16" s="322" t="s">
        <v>195</v>
      </c>
      <c r="B16" s="322" t="s">
        <v>196</v>
      </c>
      <c r="C16" s="322"/>
      <c r="D16" s="322" t="s">
        <v>226</v>
      </c>
    </row>
    <row r="17" spans="1:7" ht="15.5" x14ac:dyDescent="0.35">
      <c r="A17" s="321" t="s">
        <v>152</v>
      </c>
      <c r="B17" s="321" t="s">
        <v>152</v>
      </c>
      <c r="C17" s="321"/>
      <c r="D17" s="322" t="s">
        <v>178</v>
      </c>
    </row>
    <row r="18" spans="1:7" ht="15.5" x14ac:dyDescent="0.35">
      <c r="D18" s="322" t="s">
        <v>179</v>
      </c>
    </row>
    <row r="19" spans="1:7" ht="15.5" x14ac:dyDescent="0.35">
      <c r="D19" s="322" t="s">
        <v>199</v>
      </c>
    </row>
    <row r="20" spans="1:7" ht="15.5" x14ac:dyDescent="0.35">
      <c r="D20" s="321" t="s">
        <v>152</v>
      </c>
    </row>
    <row r="21" spans="1:7" ht="15.5" x14ac:dyDescent="0.35">
      <c r="D21" s="322"/>
    </row>
    <row r="25" spans="1:7" ht="15.5" x14ac:dyDescent="0.35">
      <c r="A25" s="333" t="s">
        <v>201</v>
      </c>
      <c r="B25" s="334" t="s">
        <v>147</v>
      </c>
      <c r="C25" s="334"/>
      <c r="D25" s="334" t="s">
        <v>206</v>
      </c>
      <c r="E25" s="334" t="s">
        <v>207</v>
      </c>
      <c r="F25" s="334" t="s">
        <v>208</v>
      </c>
      <c r="G25" s="334" t="s">
        <v>209</v>
      </c>
    </row>
    <row r="26" spans="1:7" ht="15.5" x14ac:dyDescent="0.35">
      <c r="A26" s="321" t="s">
        <v>202</v>
      </c>
      <c r="B26" s="321" t="s">
        <v>182</v>
      </c>
      <c r="C26" s="321"/>
      <c r="D26" s="330" t="s">
        <v>184</v>
      </c>
      <c r="E26" s="330" t="s">
        <v>185</v>
      </c>
      <c r="F26" s="330" t="s">
        <v>190</v>
      </c>
      <c r="G26" s="330" t="s">
        <v>191</v>
      </c>
    </row>
    <row r="27" spans="1:7" ht="15.5" x14ac:dyDescent="0.35">
      <c r="A27" s="321" t="s">
        <v>203</v>
      </c>
      <c r="B27" s="321" t="s">
        <v>183</v>
      </c>
      <c r="C27" s="321"/>
      <c r="D27" s="330" t="s">
        <v>152</v>
      </c>
      <c r="E27" s="330" t="s">
        <v>152</v>
      </c>
      <c r="F27" s="330" t="s">
        <v>152</v>
      </c>
      <c r="G27" s="330" t="s">
        <v>192</v>
      </c>
    </row>
    <row r="28" spans="1:7" ht="15.5" x14ac:dyDescent="0.35">
      <c r="A28" s="321" t="s">
        <v>267</v>
      </c>
      <c r="B28" s="321" t="s">
        <v>193</v>
      </c>
      <c r="C28" s="321"/>
      <c r="G28" s="330" t="s">
        <v>186</v>
      </c>
    </row>
    <row r="29" spans="1:7" ht="15.5" x14ac:dyDescent="0.35">
      <c r="A29" s="321" t="s">
        <v>204</v>
      </c>
      <c r="B29" s="330" t="s">
        <v>194</v>
      </c>
      <c r="G29" s="330" t="s">
        <v>187</v>
      </c>
    </row>
    <row r="30" spans="1:7" ht="15.5" x14ac:dyDescent="0.35">
      <c r="A30" s="321" t="s">
        <v>211</v>
      </c>
      <c r="G30" s="330" t="s">
        <v>188</v>
      </c>
    </row>
    <row r="31" spans="1:7" ht="15.5" x14ac:dyDescent="0.35">
      <c r="A31" s="321" t="s">
        <v>205</v>
      </c>
      <c r="G31" s="330" t="s">
        <v>189</v>
      </c>
    </row>
    <row r="32" spans="1:7" ht="15.5" x14ac:dyDescent="0.35">
      <c r="A32" s="321" t="s">
        <v>210</v>
      </c>
    </row>
    <row r="33" spans="1:1" ht="15.5" x14ac:dyDescent="0.35">
      <c r="A33" s="321" t="s">
        <v>152</v>
      </c>
    </row>
    <row r="34" spans="1:1" ht="15.5" x14ac:dyDescent="0.35">
      <c r="A34" s="321"/>
    </row>
    <row r="35" spans="1:1" ht="15.5" x14ac:dyDescent="0.35">
      <c r="A35" s="321"/>
    </row>
    <row r="36" spans="1:1" ht="15.5" x14ac:dyDescent="0.35">
      <c r="A36" s="321"/>
    </row>
    <row r="37" spans="1:1" ht="15.5" x14ac:dyDescent="0.35">
      <c r="A37" s="321"/>
    </row>
    <row r="38" spans="1:1" ht="15.5" x14ac:dyDescent="0.35">
      <c r="A38" s="321"/>
    </row>
    <row r="39" spans="1:1" ht="15.5" x14ac:dyDescent="0.35">
      <c r="A39" s="321"/>
    </row>
    <row r="40" spans="1:1" ht="15.5" x14ac:dyDescent="0.35">
      <c r="A40" s="321"/>
    </row>
    <row r="41" spans="1:1" ht="15.5" x14ac:dyDescent="0.35">
      <c r="A41" s="321"/>
    </row>
    <row r="42" spans="1:1" ht="15.5" x14ac:dyDescent="0.35">
      <c r="A42" s="321"/>
    </row>
    <row r="43" spans="1:1" ht="15.5" x14ac:dyDescent="0.35">
      <c r="A43" s="321"/>
    </row>
    <row r="44" spans="1:1" ht="15.5" x14ac:dyDescent="0.35">
      <c r="A44" s="321"/>
    </row>
    <row r="45" spans="1:1" ht="15.5" x14ac:dyDescent="0.35">
      <c r="A45" s="321"/>
    </row>
    <row r="46" spans="1:1" ht="15.5" x14ac:dyDescent="0.35">
      <c r="A46" s="321"/>
    </row>
    <row r="47" spans="1:1" ht="15.5" x14ac:dyDescent="0.35">
      <c r="A47" s="321"/>
    </row>
    <row r="48" spans="1:1" ht="15.5" x14ac:dyDescent="0.35">
      <c r="A48" s="321"/>
    </row>
    <row r="49" spans="1:9" ht="15.5" x14ac:dyDescent="0.35">
      <c r="A49" s="321"/>
    </row>
    <row r="50" spans="1:9" ht="15.5" x14ac:dyDescent="0.35">
      <c r="A50" s="331" t="s">
        <v>132</v>
      </c>
      <c r="B50" s="331" t="s">
        <v>133</v>
      </c>
      <c r="C50" s="331"/>
      <c r="D50" s="331" t="s">
        <v>134</v>
      </c>
      <c r="E50" s="321"/>
      <c r="F50" s="321"/>
      <c r="G50" s="321"/>
      <c r="H50" s="321"/>
      <c r="I50" s="321"/>
    </row>
    <row r="51" spans="1:9" ht="15.5" x14ac:dyDescent="0.35">
      <c r="A51" s="322" t="s">
        <v>212</v>
      </c>
      <c r="B51" s="322" t="s">
        <v>219</v>
      </c>
      <c r="C51" s="322"/>
      <c r="D51" s="330" t="s">
        <v>224</v>
      </c>
      <c r="E51" s="321"/>
      <c r="F51" s="321"/>
      <c r="G51" s="321"/>
      <c r="H51" s="321"/>
      <c r="I51" s="321"/>
    </row>
    <row r="52" spans="1:9" ht="15.5" x14ac:dyDescent="0.35">
      <c r="A52" s="322" t="s">
        <v>213</v>
      </c>
      <c r="B52" s="322" t="s">
        <v>220</v>
      </c>
      <c r="C52" s="322"/>
      <c r="D52" s="330" t="s">
        <v>225</v>
      </c>
      <c r="E52" s="321"/>
      <c r="F52" s="321"/>
      <c r="G52" s="321"/>
      <c r="H52" s="321"/>
      <c r="I52" s="321"/>
    </row>
    <row r="53" spans="1:9" ht="15.5" x14ac:dyDescent="0.35">
      <c r="A53" s="322" t="s">
        <v>214</v>
      </c>
      <c r="B53" s="322" t="s">
        <v>221</v>
      </c>
      <c r="C53" s="322"/>
      <c r="E53" s="321"/>
    </row>
    <row r="54" spans="1:9" ht="15.5" x14ac:dyDescent="0.35">
      <c r="A54" s="322" t="s">
        <v>215</v>
      </c>
      <c r="B54" s="322" t="s">
        <v>222</v>
      </c>
      <c r="C54" s="322"/>
      <c r="E54" s="321"/>
    </row>
    <row r="55" spans="1:9" ht="15.5" x14ac:dyDescent="0.35">
      <c r="A55" s="322" t="s">
        <v>216</v>
      </c>
      <c r="B55" s="322" t="s">
        <v>223</v>
      </c>
      <c r="C55" s="322"/>
    </row>
    <row r="56" spans="1:9" ht="15.5" x14ac:dyDescent="0.35">
      <c r="A56" s="322" t="s">
        <v>217</v>
      </c>
      <c r="B56" s="322"/>
      <c r="C56" s="322"/>
    </row>
    <row r="57" spans="1:9" ht="15.5" x14ac:dyDescent="0.35">
      <c r="A57" s="322" t="s">
        <v>218</v>
      </c>
    </row>
  </sheetData>
  <sheetProtection algorithmName="SHA-512" hashValue="UcmdX+PEeYQo9dICTtLZH0p9GyODRjTnwVXYU+flNcp5YJqonovsTUQ8Uhp0/RVWu1k3wNpi4OxelcBet7JRMA==" saltValue="NQkiOiVqdYJvyeFc2VXjvA==" spinCount="100000" sheet="1" objects="1" scenarios="1"/>
  <sortState xmlns:xlrd2="http://schemas.microsoft.com/office/spreadsheetml/2017/richdata2" ref="D4:D20">
    <sortCondition ref="D4:D2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CEBE-D0E8-435A-8D86-CB0D57B7C98E}">
  <sheetPr codeName="Sheet4">
    <pageSetUpPr fitToPage="1"/>
  </sheetPr>
  <dimension ref="A1:AF35"/>
  <sheetViews>
    <sheetView zoomScale="90" zoomScaleNormal="90" zoomScaleSheetLayoutView="120" zoomScalePageLayoutView="125" workbookViewId="0">
      <selection activeCell="N12" sqref="N12"/>
    </sheetView>
  </sheetViews>
  <sheetFormatPr defaultColWidth="8.7265625" defaultRowHeight="12.5" x14ac:dyDescent="0.25"/>
  <cols>
    <col min="1" max="1" width="38.7265625" style="1" customWidth="1"/>
    <col min="2" max="2" width="16.7265625" style="1" customWidth="1"/>
    <col min="3" max="3" width="13.81640625" style="29" customWidth="1"/>
    <col min="4" max="4" width="11.7265625" style="29" customWidth="1"/>
    <col min="5" max="5" width="14.26953125" style="29" customWidth="1"/>
    <col min="6" max="6" width="15" style="43" bestFit="1" customWidth="1"/>
    <col min="7" max="7" width="5" style="2" customWidth="1"/>
    <col min="8" max="8" width="15.54296875" style="43" bestFit="1" customWidth="1"/>
    <col min="9" max="9" width="5.453125" style="2" customWidth="1"/>
    <col min="10" max="10" width="15.7265625" style="43" customWidth="1"/>
    <col min="11" max="11" width="5.7265625" style="2" customWidth="1"/>
    <col min="12" max="12" width="12.1796875" style="43" bestFit="1" customWidth="1"/>
    <col min="13" max="13" width="5.1796875" style="2" customWidth="1"/>
    <col min="14" max="14" width="12.1796875" style="43" bestFit="1" customWidth="1"/>
    <col min="15" max="15" width="3.453125" style="2" customWidth="1"/>
    <col min="16" max="16" width="13.26953125" style="43" customWidth="1"/>
    <col min="17" max="17" width="17.81640625" style="1" customWidth="1"/>
    <col min="18" max="236" width="8.7265625" style="1"/>
    <col min="237" max="237" width="7" style="1" customWidth="1"/>
    <col min="238" max="238" width="33.7265625" style="1" customWidth="1"/>
    <col min="239" max="239" width="7.7265625" style="1" customWidth="1"/>
    <col min="240" max="240" width="4.7265625" style="1" customWidth="1"/>
    <col min="241" max="241" width="6.26953125" style="1" customWidth="1"/>
    <col min="242" max="242" width="10.1796875" style="1" customWidth="1"/>
    <col min="243" max="243" width="2.26953125" style="1" customWidth="1"/>
    <col min="244" max="244" width="6.26953125" style="1" customWidth="1"/>
    <col min="245" max="245" width="11.453125" style="1" customWidth="1"/>
    <col min="246" max="246" width="2.7265625" style="1" customWidth="1"/>
    <col min="247" max="247" width="6.26953125" style="1" customWidth="1"/>
    <col min="248" max="248" width="13.26953125" style="1" customWidth="1"/>
    <col min="249" max="249" width="3" style="1" customWidth="1"/>
    <col min="250" max="250" width="6.26953125" style="1" customWidth="1"/>
    <col min="251" max="251" width="11.26953125" style="1" customWidth="1"/>
    <col min="252" max="252" width="3.26953125" style="1" customWidth="1"/>
    <col min="253" max="253" width="6.26953125" style="1" customWidth="1"/>
    <col min="254" max="254" width="11.453125" style="1" customWidth="1"/>
    <col min="255" max="255" width="3.453125" style="1" customWidth="1"/>
    <col min="256" max="256" width="13.26953125" style="1" customWidth="1"/>
    <col min="257" max="492" width="8.7265625" style="1"/>
    <col min="493" max="493" width="7" style="1" customWidth="1"/>
    <col min="494" max="494" width="33.7265625" style="1" customWidth="1"/>
    <col min="495" max="495" width="7.7265625" style="1" customWidth="1"/>
    <col min="496" max="496" width="4.7265625" style="1" customWidth="1"/>
    <col min="497" max="497" width="6.26953125" style="1" customWidth="1"/>
    <col min="498" max="498" width="10.1796875" style="1" customWidth="1"/>
    <col min="499" max="499" width="2.26953125" style="1" customWidth="1"/>
    <col min="500" max="500" width="6.26953125" style="1" customWidth="1"/>
    <col min="501" max="501" width="11.453125" style="1" customWidth="1"/>
    <col min="502" max="502" width="2.7265625" style="1" customWidth="1"/>
    <col min="503" max="503" width="6.26953125" style="1" customWidth="1"/>
    <col min="504" max="504" width="13.26953125" style="1" customWidth="1"/>
    <col min="505" max="505" width="3" style="1" customWidth="1"/>
    <col min="506" max="506" width="6.26953125" style="1" customWidth="1"/>
    <col min="507" max="507" width="11.26953125" style="1" customWidth="1"/>
    <col min="508" max="508" width="3.26953125" style="1" customWidth="1"/>
    <col min="509" max="509" width="6.26953125" style="1" customWidth="1"/>
    <col min="510" max="510" width="11.453125" style="1" customWidth="1"/>
    <col min="511" max="511" width="3.453125" style="1" customWidth="1"/>
    <col min="512" max="512" width="13.26953125" style="1" customWidth="1"/>
    <col min="513" max="748" width="8.7265625" style="1"/>
    <col min="749" max="749" width="7" style="1" customWidth="1"/>
    <col min="750" max="750" width="33.7265625" style="1" customWidth="1"/>
    <col min="751" max="751" width="7.7265625" style="1" customWidth="1"/>
    <col min="752" max="752" width="4.7265625" style="1" customWidth="1"/>
    <col min="753" max="753" width="6.26953125" style="1" customWidth="1"/>
    <col min="754" max="754" width="10.1796875" style="1" customWidth="1"/>
    <col min="755" max="755" width="2.26953125" style="1" customWidth="1"/>
    <col min="756" max="756" width="6.26953125" style="1" customWidth="1"/>
    <col min="757" max="757" width="11.453125" style="1" customWidth="1"/>
    <col min="758" max="758" width="2.7265625" style="1" customWidth="1"/>
    <col min="759" max="759" width="6.26953125" style="1" customWidth="1"/>
    <col min="760" max="760" width="13.26953125" style="1" customWidth="1"/>
    <col min="761" max="761" width="3" style="1" customWidth="1"/>
    <col min="762" max="762" width="6.26953125" style="1" customWidth="1"/>
    <col min="763" max="763" width="11.26953125" style="1" customWidth="1"/>
    <col min="764" max="764" width="3.26953125" style="1" customWidth="1"/>
    <col min="765" max="765" width="6.26953125" style="1" customWidth="1"/>
    <col min="766" max="766" width="11.453125" style="1" customWidth="1"/>
    <col min="767" max="767" width="3.453125" style="1" customWidth="1"/>
    <col min="768" max="768" width="13.26953125" style="1" customWidth="1"/>
    <col min="769" max="1004" width="8.7265625" style="1"/>
    <col min="1005" max="1005" width="7" style="1" customWidth="1"/>
    <col min="1006" max="1006" width="33.7265625" style="1" customWidth="1"/>
    <col min="1007" max="1007" width="7.7265625" style="1" customWidth="1"/>
    <col min="1008" max="1008" width="4.7265625" style="1" customWidth="1"/>
    <col min="1009" max="1009" width="6.26953125" style="1" customWidth="1"/>
    <col min="1010" max="1010" width="10.1796875" style="1" customWidth="1"/>
    <col min="1011" max="1011" width="2.26953125" style="1" customWidth="1"/>
    <col min="1012" max="1012" width="6.26953125" style="1" customWidth="1"/>
    <col min="1013" max="1013" width="11.453125" style="1" customWidth="1"/>
    <col min="1014" max="1014" width="2.7265625" style="1" customWidth="1"/>
    <col min="1015" max="1015" width="6.26953125" style="1" customWidth="1"/>
    <col min="1016" max="1016" width="13.26953125" style="1" customWidth="1"/>
    <col min="1017" max="1017" width="3" style="1" customWidth="1"/>
    <col min="1018" max="1018" width="6.26953125" style="1" customWidth="1"/>
    <col min="1019" max="1019" width="11.26953125" style="1" customWidth="1"/>
    <col min="1020" max="1020" width="3.26953125" style="1" customWidth="1"/>
    <col min="1021" max="1021" width="6.26953125" style="1" customWidth="1"/>
    <col min="1022" max="1022" width="11.453125" style="1" customWidth="1"/>
    <col min="1023" max="1023" width="3.453125" style="1" customWidth="1"/>
    <col min="1024" max="1024" width="13.26953125" style="1" customWidth="1"/>
    <col min="1025" max="1260" width="8.7265625" style="1"/>
    <col min="1261" max="1261" width="7" style="1" customWidth="1"/>
    <col min="1262" max="1262" width="33.7265625" style="1" customWidth="1"/>
    <col min="1263" max="1263" width="7.7265625" style="1" customWidth="1"/>
    <col min="1264" max="1264" width="4.7265625" style="1" customWidth="1"/>
    <col min="1265" max="1265" width="6.26953125" style="1" customWidth="1"/>
    <col min="1266" max="1266" width="10.1796875" style="1" customWidth="1"/>
    <col min="1267" max="1267" width="2.26953125" style="1" customWidth="1"/>
    <col min="1268" max="1268" width="6.26953125" style="1" customWidth="1"/>
    <col min="1269" max="1269" width="11.453125" style="1" customWidth="1"/>
    <col min="1270" max="1270" width="2.7265625" style="1" customWidth="1"/>
    <col min="1271" max="1271" width="6.26953125" style="1" customWidth="1"/>
    <col min="1272" max="1272" width="13.26953125" style="1" customWidth="1"/>
    <col min="1273" max="1273" width="3" style="1" customWidth="1"/>
    <col min="1274" max="1274" width="6.26953125" style="1" customWidth="1"/>
    <col min="1275" max="1275" width="11.26953125" style="1" customWidth="1"/>
    <col min="1276" max="1276" width="3.26953125" style="1" customWidth="1"/>
    <col min="1277" max="1277" width="6.26953125" style="1" customWidth="1"/>
    <col min="1278" max="1278" width="11.453125" style="1" customWidth="1"/>
    <col min="1279" max="1279" width="3.453125" style="1" customWidth="1"/>
    <col min="1280" max="1280" width="13.26953125" style="1" customWidth="1"/>
    <col min="1281" max="1516" width="8.7265625" style="1"/>
    <col min="1517" max="1517" width="7" style="1" customWidth="1"/>
    <col min="1518" max="1518" width="33.7265625" style="1" customWidth="1"/>
    <col min="1519" max="1519" width="7.7265625" style="1" customWidth="1"/>
    <col min="1520" max="1520" width="4.7265625" style="1" customWidth="1"/>
    <col min="1521" max="1521" width="6.26953125" style="1" customWidth="1"/>
    <col min="1522" max="1522" width="10.1796875" style="1" customWidth="1"/>
    <col min="1523" max="1523" width="2.26953125" style="1" customWidth="1"/>
    <col min="1524" max="1524" width="6.26953125" style="1" customWidth="1"/>
    <col min="1525" max="1525" width="11.453125" style="1" customWidth="1"/>
    <col min="1526" max="1526" width="2.7265625" style="1" customWidth="1"/>
    <col min="1527" max="1527" width="6.26953125" style="1" customWidth="1"/>
    <col min="1528" max="1528" width="13.26953125" style="1" customWidth="1"/>
    <col min="1529" max="1529" width="3" style="1" customWidth="1"/>
    <col min="1530" max="1530" width="6.26953125" style="1" customWidth="1"/>
    <col min="1531" max="1531" width="11.26953125" style="1" customWidth="1"/>
    <col min="1532" max="1532" width="3.26953125" style="1" customWidth="1"/>
    <col min="1533" max="1533" width="6.26953125" style="1" customWidth="1"/>
    <col min="1534" max="1534" width="11.453125" style="1" customWidth="1"/>
    <col min="1535" max="1535" width="3.453125" style="1" customWidth="1"/>
    <col min="1536" max="1536" width="13.26953125" style="1" customWidth="1"/>
    <col min="1537" max="1772" width="8.7265625" style="1"/>
    <col min="1773" max="1773" width="7" style="1" customWidth="1"/>
    <col min="1774" max="1774" width="33.7265625" style="1" customWidth="1"/>
    <col min="1775" max="1775" width="7.7265625" style="1" customWidth="1"/>
    <col min="1776" max="1776" width="4.7265625" style="1" customWidth="1"/>
    <col min="1777" max="1777" width="6.26953125" style="1" customWidth="1"/>
    <col min="1778" max="1778" width="10.1796875" style="1" customWidth="1"/>
    <col min="1779" max="1779" width="2.26953125" style="1" customWidth="1"/>
    <col min="1780" max="1780" width="6.26953125" style="1" customWidth="1"/>
    <col min="1781" max="1781" width="11.453125" style="1" customWidth="1"/>
    <col min="1782" max="1782" width="2.7265625" style="1" customWidth="1"/>
    <col min="1783" max="1783" width="6.26953125" style="1" customWidth="1"/>
    <col min="1784" max="1784" width="13.26953125" style="1" customWidth="1"/>
    <col min="1785" max="1785" width="3" style="1" customWidth="1"/>
    <col min="1786" max="1786" width="6.26953125" style="1" customWidth="1"/>
    <col min="1787" max="1787" width="11.26953125" style="1" customWidth="1"/>
    <col min="1788" max="1788" width="3.26953125" style="1" customWidth="1"/>
    <col min="1789" max="1789" width="6.26953125" style="1" customWidth="1"/>
    <col min="1790" max="1790" width="11.453125" style="1" customWidth="1"/>
    <col min="1791" max="1791" width="3.453125" style="1" customWidth="1"/>
    <col min="1792" max="1792" width="13.26953125" style="1" customWidth="1"/>
    <col min="1793" max="2028" width="8.7265625" style="1"/>
    <col min="2029" max="2029" width="7" style="1" customWidth="1"/>
    <col min="2030" max="2030" width="33.7265625" style="1" customWidth="1"/>
    <col min="2031" max="2031" width="7.7265625" style="1" customWidth="1"/>
    <col min="2032" max="2032" width="4.7265625" style="1" customWidth="1"/>
    <col min="2033" max="2033" width="6.26953125" style="1" customWidth="1"/>
    <col min="2034" max="2034" width="10.1796875" style="1" customWidth="1"/>
    <col min="2035" max="2035" width="2.26953125" style="1" customWidth="1"/>
    <col min="2036" max="2036" width="6.26953125" style="1" customWidth="1"/>
    <col min="2037" max="2037" width="11.453125" style="1" customWidth="1"/>
    <col min="2038" max="2038" width="2.7265625" style="1" customWidth="1"/>
    <col min="2039" max="2039" width="6.26953125" style="1" customWidth="1"/>
    <col min="2040" max="2040" width="13.26953125" style="1" customWidth="1"/>
    <col min="2041" max="2041" width="3" style="1" customWidth="1"/>
    <col min="2042" max="2042" width="6.26953125" style="1" customWidth="1"/>
    <col min="2043" max="2043" width="11.26953125" style="1" customWidth="1"/>
    <col min="2044" max="2044" width="3.26953125" style="1" customWidth="1"/>
    <col min="2045" max="2045" width="6.26953125" style="1" customWidth="1"/>
    <col min="2046" max="2046" width="11.453125" style="1" customWidth="1"/>
    <col min="2047" max="2047" width="3.453125" style="1" customWidth="1"/>
    <col min="2048" max="2048" width="13.26953125" style="1" customWidth="1"/>
    <col min="2049" max="2284" width="8.7265625" style="1"/>
    <col min="2285" max="2285" width="7" style="1" customWidth="1"/>
    <col min="2286" max="2286" width="33.7265625" style="1" customWidth="1"/>
    <col min="2287" max="2287" width="7.7265625" style="1" customWidth="1"/>
    <col min="2288" max="2288" width="4.7265625" style="1" customWidth="1"/>
    <col min="2289" max="2289" width="6.26953125" style="1" customWidth="1"/>
    <col min="2290" max="2290" width="10.1796875" style="1" customWidth="1"/>
    <col min="2291" max="2291" width="2.26953125" style="1" customWidth="1"/>
    <col min="2292" max="2292" width="6.26953125" style="1" customWidth="1"/>
    <col min="2293" max="2293" width="11.453125" style="1" customWidth="1"/>
    <col min="2294" max="2294" width="2.7265625" style="1" customWidth="1"/>
    <col min="2295" max="2295" width="6.26953125" style="1" customWidth="1"/>
    <col min="2296" max="2296" width="13.26953125" style="1" customWidth="1"/>
    <col min="2297" max="2297" width="3" style="1" customWidth="1"/>
    <col min="2298" max="2298" width="6.26953125" style="1" customWidth="1"/>
    <col min="2299" max="2299" width="11.26953125" style="1" customWidth="1"/>
    <col min="2300" max="2300" width="3.26953125" style="1" customWidth="1"/>
    <col min="2301" max="2301" width="6.26953125" style="1" customWidth="1"/>
    <col min="2302" max="2302" width="11.453125" style="1" customWidth="1"/>
    <col min="2303" max="2303" width="3.453125" style="1" customWidth="1"/>
    <col min="2304" max="2304" width="13.26953125" style="1" customWidth="1"/>
    <col min="2305" max="2540" width="8.7265625" style="1"/>
    <col min="2541" max="2541" width="7" style="1" customWidth="1"/>
    <col min="2542" max="2542" width="33.7265625" style="1" customWidth="1"/>
    <col min="2543" max="2543" width="7.7265625" style="1" customWidth="1"/>
    <col min="2544" max="2544" width="4.7265625" style="1" customWidth="1"/>
    <col min="2545" max="2545" width="6.26953125" style="1" customWidth="1"/>
    <col min="2546" max="2546" width="10.1796875" style="1" customWidth="1"/>
    <col min="2547" max="2547" width="2.26953125" style="1" customWidth="1"/>
    <col min="2548" max="2548" width="6.26953125" style="1" customWidth="1"/>
    <col min="2549" max="2549" width="11.453125" style="1" customWidth="1"/>
    <col min="2550" max="2550" width="2.7265625" style="1" customWidth="1"/>
    <col min="2551" max="2551" width="6.26953125" style="1" customWidth="1"/>
    <col min="2552" max="2552" width="13.26953125" style="1" customWidth="1"/>
    <col min="2553" max="2553" width="3" style="1" customWidth="1"/>
    <col min="2554" max="2554" width="6.26953125" style="1" customWidth="1"/>
    <col min="2555" max="2555" width="11.26953125" style="1" customWidth="1"/>
    <col min="2556" max="2556" width="3.26953125" style="1" customWidth="1"/>
    <col min="2557" max="2557" width="6.26953125" style="1" customWidth="1"/>
    <col min="2558" max="2558" width="11.453125" style="1" customWidth="1"/>
    <col min="2559" max="2559" width="3.453125" style="1" customWidth="1"/>
    <col min="2560" max="2560" width="13.26953125" style="1" customWidth="1"/>
    <col min="2561" max="2796" width="8.7265625" style="1"/>
    <col min="2797" max="2797" width="7" style="1" customWidth="1"/>
    <col min="2798" max="2798" width="33.7265625" style="1" customWidth="1"/>
    <col min="2799" max="2799" width="7.7265625" style="1" customWidth="1"/>
    <col min="2800" max="2800" width="4.7265625" style="1" customWidth="1"/>
    <col min="2801" max="2801" width="6.26953125" style="1" customWidth="1"/>
    <col min="2802" max="2802" width="10.1796875" style="1" customWidth="1"/>
    <col min="2803" max="2803" width="2.26953125" style="1" customWidth="1"/>
    <col min="2804" max="2804" width="6.26953125" style="1" customWidth="1"/>
    <col min="2805" max="2805" width="11.453125" style="1" customWidth="1"/>
    <col min="2806" max="2806" width="2.7265625" style="1" customWidth="1"/>
    <col min="2807" max="2807" width="6.26953125" style="1" customWidth="1"/>
    <col min="2808" max="2808" width="13.26953125" style="1" customWidth="1"/>
    <col min="2809" max="2809" width="3" style="1" customWidth="1"/>
    <col min="2810" max="2810" width="6.26953125" style="1" customWidth="1"/>
    <col min="2811" max="2811" width="11.26953125" style="1" customWidth="1"/>
    <col min="2812" max="2812" width="3.26953125" style="1" customWidth="1"/>
    <col min="2813" max="2813" width="6.26953125" style="1" customWidth="1"/>
    <col min="2814" max="2814" width="11.453125" style="1" customWidth="1"/>
    <col min="2815" max="2815" width="3.453125" style="1" customWidth="1"/>
    <col min="2816" max="2816" width="13.26953125" style="1" customWidth="1"/>
    <col min="2817" max="3052" width="8.7265625" style="1"/>
    <col min="3053" max="3053" width="7" style="1" customWidth="1"/>
    <col min="3054" max="3054" width="33.7265625" style="1" customWidth="1"/>
    <col min="3055" max="3055" width="7.7265625" style="1" customWidth="1"/>
    <col min="3056" max="3056" width="4.7265625" style="1" customWidth="1"/>
    <col min="3057" max="3057" width="6.26953125" style="1" customWidth="1"/>
    <col min="3058" max="3058" width="10.1796875" style="1" customWidth="1"/>
    <col min="3059" max="3059" width="2.26953125" style="1" customWidth="1"/>
    <col min="3060" max="3060" width="6.26953125" style="1" customWidth="1"/>
    <col min="3061" max="3061" width="11.453125" style="1" customWidth="1"/>
    <col min="3062" max="3062" width="2.7265625" style="1" customWidth="1"/>
    <col min="3063" max="3063" width="6.26953125" style="1" customWidth="1"/>
    <col min="3064" max="3064" width="13.26953125" style="1" customWidth="1"/>
    <col min="3065" max="3065" width="3" style="1" customWidth="1"/>
    <col min="3066" max="3066" width="6.26953125" style="1" customWidth="1"/>
    <col min="3067" max="3067" width="11.26953125" style="1" customWidth="1"/>
    <col min="3068" max="3068" width="3.26953125" style="1" customWidth="1"/>
    <col min="3069" max="3069" width="6.26953125" style="1" customWidth="1"/>
    <col min="3070" max="3070" width="11.453125" style="1" customWidth="1"/>
    <col min="3071" max="3071" width="3.453125" style="1" customWidth="1"/>
    <col min="3072" max="3072" width="13.26953125" style="1" customWidth="1"/>
    <col min="3073" max="3308" width="8.7265625" style="1"/>
    <col min="3309" max="3309" width="7" style="1" customWidth="1"/>
    <col min="3310" max="3310" width="33.7265625" style="1" customWidth="1"/>
    <col min="3311" max="3311" width="7.7265625" style="1" customWidth="1"/>
    <col min="3312" max="3312" width="4.7265625" style="1" customWidth="1"/>
    <col min="3313" max="3313" width="6.26953125" style="1" customWidth="1"/>
    <col min="3314" max="3314" width="10.1796875" style="1" customWidth="1"/>
    <col min="3315" max="3315" width="2.26953125" style="1" customWidth="1"/>
    <col min="3316" max="3316" width="6.26953125" style="1" customWidth="1"/>
    <col min="3317" max="3317" width="11.453125" style="1" customWidth="1"/>
    <col min="3318" max="3318" width="2.7265625" style="1" customWidth="1"/>
    <col min="3319" max="3319" width="6.26953125" style="1" customWidth="1"/>
    <col min="3320" max="3320" width="13.26953125" style="1" customWidth="1"/>
    <col min="3321" max="3321" width="3" style="1" customWidth="1"/>
    <col min="3322" max="3322" width="6.26953125" style="1" customWidth="1"/>
    <col min="3323" max="3323" width="11.26953125" style="1" customWidth="1"/>
    <col min="3324" max="3324" width="3.26953125" style="1" customWidth="1"/>
    <col min="3325" max="3325" width="6.26953125" style="1" customWidth="1"/>
    <col min="3326" max="3326" width="11.453125" style="1" customWidth="1"/>
    <col min="3327" max="3327" width="3.453125" style="1" customWidth="1"/>
    <col min="3328" max="3328" width="13.26953125" style="1" customWidth="1"/>
    <col min="3329" max="3564" width="8.7265625" style="1"/>
    <col min="3565" max="3565" width="7" style="1" customWidth="1"/>
    <col min="3566" max="3566" width="33.7265625" style="1" customWidth="1"/>
    <col min="3567" max="3567" width="7.7265625" style="1" customWidth="1"/>
    <col min="3568" max="3568" width="4.7265625" style="1" customWidth="1"/>
    <col min="3569" max="3569" width="6.26953125" style="1" customWidth="1"/>
    <col min="3570" max="3570" width="10.1796875" style="1" customWidth="1"/>
    <col min="3571" max="3571" width="2.26953125" style="1" customWidth="1"/>
    <col min="3572" max="3572" width="6.26953125" style="1" customWidth="1"/>
    <col min="3573" max="3573" width="11.453125" style="1" customWidth="1"/>
    <col min="3574" max="3574" width="2.7265625" style="1" customWidth="1"/>
    <col min="3575" max="3575" width="6.26953125" style="1" customWidth="1"/>
    <col min="3576" max="3576" width="13.26953125" style="1" customWidth="1"/>
    <col min="3577" max="3577" width="3" style="1" customWidth="1"/>
    <col min="3578" max="3578" width="6.26953125" style="1" customWidth="1"/>
    <col min="3579" max="3579" width="11.26953125" style="1" customWidth="1"/>
    <col min="3580" max="3580" width="3.26953125" style="1" customWidth="1"/>
    <col min="3581" max="3581" width="6.26953125" style="1" customWidth="1"/>
    <col min="3582" max="3582" width="11.453125" style="1" customWidth="1"/>
    <col min="3583" max="3583" width="3.453125" style="1" customWidth="1"/>
    <col min="3584" max="3584" width="13.26953125" style="1" customWidth="1"/>
    <col min="3585" max="3820" width="8.7265625" style="1"/>
    <col min="3821" max="3821" width="7" style="1" customWidth="1"/>
    <col min="3822" max="3822" width="33.7265625" style="1" customWidth="1"/>
    <col min="3823" max="3823" width="7.7265625" style="1" customWidth="1"/>
    <col min="3824" max="3824" width="4.7265625" style="1" customWidth="1"/>
    <col min="3825" max="3825" width="6.26953125" style="1" customWidth="1"/>
    <col min="3826" max="3826" width="10.1796875" style="1" customWidth="1"/>
    <col min="3827" max="3827" width="2.26953125" style="1" customWidth="1"/>
    <col min="3828" max="3828" width="6.26953125" style="1" customWidth="1"/>
    <col min="3829" max="3829" width="11.453125" style="1" customWidth="1"/>
    <col min="3830" max="3830" width="2.7265625" style="1" customWidth="1"/>
    <col min="3831" max="3831" width="6.26953125" style="1" customWidth="1"/>
    <col min="3832" max="3832" width="13.26953125" style="1" customWidth="1"/>
    <col min="3833" max="3833" width="3" style="1" customWidth="1"/>
    <col min="3834" max="3834" width="6.26953125" style="1" customWidth="1"/>
    <col min="3835" max="3835" width="11.26953125" style="1" customWidth="1"/>
    <col min="3836" max="3836" width="3.26953125" style="1" customWidth="1"/>
    <col min="3837" max="3837" width="6.26953125" style="1" customWidth="1"/>
    <col min="3838" max="3838" width="11.453125" style="1" customWidth="1"/>
    <col min="3839" max="3839" width="3.453125" style="1" customWidth="1"/>
    <col min="3840" max="3840" width="13.26953125" style="1" customWidth="1"/>
    <col min="3841" max="4076" width="8.7265625" style="1"/>
    <col min="4077" max="4077" width="7" style="1" customWidth="1"/>
    <col min="4078" max="4078" width="33.7265625" style="1" customWidth="1"/>
    <col min="4079" max="4079" width="7.7265625" style="1" customWidth="1"/>
    <col min="4080" max="4080" width="4.7265625" style="1" customWidth="1"/>
    <col min="4081" max="4081" width="6.26953125" style="1" customWidth="1"/>
    <col min="4082" max="4082" width="10.1796875" style="1" customWidth="1"/>
    <col min="4083" max="4083" width="2.26953125" style="1" customWidth="1"/>
    <col min="4084" max="4084" width="6.26953125" style="1" customWidth="1"/>
    <col min="4085" max="4085" width="11.453125" style="1" customWidth="1"/>
    <col min="4086" max="4086" width="2.7265625" style="1" customWidth="1"/>
    <col min="4087" max="4087" width="6.26953125" style="1" customWidth="1"/>
    <col min="4088" max="4088" width="13.26953125" style="1" customWidth="1"/>
    <col min="4089" max="4089" width="3" style="1" customWidth="1"/>
    <col min="4090" max="4090" width="6.26953125" style="1" customWidth="1"/>
    <col min="4091" max="4091" width="11.26953125" style="1" customWidth="1"/>
    <col min="4092" max="4092" width="3.26953125" style="1" customWidth="1"/>
    <col min="4093" max="4093" width="6.26953125" style="1" customWidth="1"/>
    <col min="4094" max="4094" width="11.453125" style="1" customWidth="1"/>
    <col min="4095" max="4095" width="3.453125" style="1" customWidth="1"/>
    <col min="4096" max="4096" width="13.26953125" style="1" customWidth="1"/>
    <col min="4097" max="4332" width="8.7265625" style="1"/>
    <col min="4333" max="4333" width="7" style="1" customWidth="1"/>
    <col min="4334" max="4334" width="33.7265625" style="1" customWidth="1"/>
    <col min="4335" max="4335" width="7.7265625" style="1" customWidth="1"/>
    <col min="4336" max="4336" width="4.7265625" style="1" customWidth="1"/>
    <col min="4337" max="4337" width="6.26953125" style="1" customWidth="1"/>
    <col min="4338" max="4338" width="10.1796875" style="1" customWidth="1"/>
    <col min="4339" max="4339" width="2.26953125" style="1" customWidth="1"/>
    <col min="4340" max="4340" width="6.26953125" style="1" customWidth="1"/>
    <col min="4341" max="4341" width="11.453125" style="1" customWidth="1"/>
    <col min="4342" max="4342" width="2.7265625" style="1" customWidth="1"/>
    <col min="4343" max="4343" width="6.26953125" style="1" customWidth="1"/>
    <col min="4344" max="4344" width="13.26953125" style="1" customWidth="1"/>
    <col min="4345" max="4345" width="3" style="1" customWidth="1"/>
    <col min="4346" max="4346" width="6.26953125" style="1" customWidth="1"/>
    <col min="4347" max="4347" width="11.26953125" style="1" customWidth="1"/>
    <col min="4348" max="4348" width="3.26953125" style="1" customWidth="1"/>
    <col min="4349" max="4349" width="6.26953125" style="1" customWidth="1"/>
    <col min="4350" max="4350" width="11.453125" style="1" customWidth="1"/>
    <col min="4351" max="4351" width="3.453125" style="1" customWidth="1"/>
    <col min="4352" max="4352" width="13.26953125" style="1" customWidth="1"/>
    <col min="4353" max="4588" width="8.7265625" style="1"/>
    <col min="4589" max="4589" width="7" style="1" customWidth="1"/>
    <col min="4590" max="4590" width="33.7265625" style="1" customWidth="1"/>
    <col min="4591" max="4591" width="7.7265625" style="1" customWidth="1"/>
    <col min="4592" max="4592" width="4.7265625" style="1" customWidth="1"/>
    <col min="4593" max="4593" width="6.26953125" style="1" customWidth="1"/>
    <col min="4594" max="4594" width="10.1796875" style="1" customWidth="1"/>
    <col min="4595" max="4595" width="2.26953125" style="1" customWidth="1"/>
    <col min="4596" max="4596" width="6.26953125" style="1" customWidth="1"/>
    <col min="4597" max="4597" width="11.453125" style="1" customWidth="1"/>
    <col min="4598" max="4598" width="2.7265625" style="1" customWidth="1"/>
    <col min="4599" max="4599" width="6.26953125" style="1" customWidth="1"/>
    <col min="4600" max="4600" width="13.26953125" style="1" customWidth="1"/>
    <col min="4601" max="4601" width="3" style="1" customWidth="1"/>
    <col min="4602" max="4602" width="6.26953125" style="1" customWidth="1"/>
    <col min="4603" max="4603" width="11.26953125" style="1" customWidth="1"/>
    <col min="4604" max="4604" width="3.26953125" style="1" customWidth="1"/>
    <col min="4605" max="4605" width="6.26953125" style="1" customWidth="1"/>
    <col min="4606" max="4606" width="11.453125" style="1" customWidth="1"/>
    <col min="4607" max="4607" width="3.453125" style="1" customWidth="1"/>
    <col min="4608" max="4608" width="13.26953125" style="1" customWidth="1"/>
    <col min="4609" max="4844" width="8.7265625" style="1"/>
    <col min="4845" max="4845" width="7" style="1" customWidth="1"/>
    <col min="4846" max="4846" width="33.7265625" style="1" customWidth="1"/>
    <col min="4847" max="4847" width="7.7265625" style="1" customWidth="1"/>
    <col min="4848" max="4848" width="4.7265625" style="1" customWidth="1"/>
    <col min="4849" max="4849" width="6.26953125" style="1" customWidth="1"/>
    <col min="4850" max="4850" width="10.1796875" style="1" customWidth="1"/>
    <col min="4851" max="4851" width="2.26953125" style="1" customWidth="1"/>
    <col min="4852" max="4852" width="6.26953125" style="1" customWidth="1"/>
    <col min="4853" max="4853" width="11.453125" style="1" customWidth="1"/>
    <col min="4854" max="4854" width="2.7265625" style="1" customWidth="1"/>
    <col min="4855" max="4855" width="6.26953125" style="1" customWidth="1"/>
    <col min="4856" max="4856" width="13.26953125" style="1" customWidth="1"/>
    <col min="4857" max="4857" width="3" style="1" customWidth="1"/>
    <col min="4858" max="4858" width="6.26953125" style="1" customWidth="1"/>
    <col min="4859" max="4859" width="11.26953125" style="1" customWidth="1"/>
    <col min="4860" max="4860" width="3.26953125" style="1" customWidth="1"/>
    <col min="4861" max="4861" width="6.26953125" style="1" customWidth="1"/>
    <col min="4862" max="4862" width="11.453125" style="1" customWidth="1"/>
    <col min="4863" max="4863" width="3.453125" style="1" customWidth="1"/>
    <col min="4864" max="4864" width="13.26953125" style="1" customWidth="1"/>
    <col min="4865" max="5100" width="8.7265625" style="1"/>
    <col min="5101" max="5101" width="7" style="1" customWidth="1"/>
    <col min="5102" max="5102" width="33.7265625" style="1" customWidth="1"/>
    <col min="5103" max="5103" width="7.7265625" style="1" customWidth="1"/>
    <col min="5104" max="5104" width="4.7265625" style="1" customWidth="1"/>
    <col min="5105" max="5105" width="6.26953125" style="1" customWidth="1"/>
    <col min="5106" max="5106" width="10.1796875" style="1" customWidth="1"/>
    <col min="5107" max="5107" width="2.26953125" style="1" customWidth="1"/>
    <col min="5108" max="5108" width="6.26953125" style="1" customWidth="1"/>
    <col min="5109" max="5109" width="11.453125" style="1" customWidth="1"/>
    <col min="5110" max="5110" width="2.7265625" style="1" customWidth="1"/>
    <col min="5111" max="5111" width="6.26953125" style="1" customWidth="1"/>
    <col min="5112" max="5112" width="13.26953125" style="1" customWidth="1"/>
    <col min="5113" max="5113" width="3" style="1" customWidth="1"/>
    <col min="5114" max="5114" width="6.26953125" style="1" customWidth="1"/>
    <col min="5115" max="5115" width="11.26953125" style="1" customWidth="1"/>
    <col min="5116" max="5116" width="3.26953125" style="1" customWidth="1"/>
    <col min="5117" max="5117" width="6.26953125" style="1" customWidth="1"/>
    <col min="5118" max="5118" width="11.453125" style="1" customWidth="1"/>
    <col min="5119" max="5119" width="3.453125" style="1" customWidth="1"/>
    <col min="5120" max="5120" width="13.26953125" style="1" customWidth="1"/>
    <col min="5121" max="5356" width="8.7265625" style="1"/>
    <col min="5357" max="5357" width="7" style="1" customWidth="1"/>
    <col min="5358" max="5358" width="33.7265625" style="1" customWidth="1"/>
    <col min="5359" max="5359" width="7.7265625" style="1" customWidth="1"/>
    <col min="5360" max="5360" width="4.7265625" style="1" customWidth="1"/>
    <col min="5361" max="5361" width="6.26953125" style="1" customWidth="1"/>
    <col min="5362" max="5362" width="10.1796875" style="1" customWidth="1"/>
    <col min="5363" max="5363" width="2.26953125" style="1" customWidth="1"/>
    <col min="5364" max="5364" width="6.26953125" style="1" customWidth="1"/>
    <col min="5365" max="5365" width="11.453125" style="1" customWidth="1"/>
    <col min="5366" max="5366" width="2.7265625" style="1" customWidth="1"/>
    <col min="5367" max="5367" width="6.26953125" style="1" customWidth="1"/>
    <col min="5368" max="5368" width="13.26953125" style="1" customWidth="1"/>
    <col min="5369" max="5369" width="3" style="1" customWidth="1"/>
    <col min="5370" max="5370" width="6.26953125" style="1" customWidth="1"/>
    <col min="5371" max="5371" width="11.26953125" style="1" customWidth="1"/>
    <col min="5372" max="5372" width="3.26953125" style="1" customWidth="1"/>
    <col min="5373" max="5373" width="6.26953125" style="1" customWidth="1"/>
    <col min="5374" max="5374" width="11.453125" style="1" customWidth="1"/>
    <col min="5375" max="5375" width="3.453125" style="1" customWidth="1"/>
    <col min="5376" max="5376" width="13.26953125" style="1" customWidth="1"/>
    <col min="5377" max="5612" width="8.7265625" style="1"/>
    <col min="5613" max="5613" width="7" style="1" customWidth="1"/>
    <col min="5614" max="5614" width="33.7265625" style="1" customWidth="1"/>
    <col min="5615" max="5615" width="7.7265625" style="1" customWidth="1"/>
    <col min="5616" max="5616" width="4.7265625" style="1" customWidth="1"/>
    <col min="5617" max="5617" width="6.26953125" style="1" customWidth="1"/>
    <col min="5618" max="5618" width="10.1796875" style="1" customWidth="1"/>
    <col min="5619" max="5619" width="2.26953125" style="1" customWidth="1"/>
    <col min="5620" max="5620" width="6.26953125" style="1" customWidth="1"/>
    <col min="5621" max="5621" width="11.453125" style="1" customWidth="1"/>
    <col min="5622" max="5622" width="2.7265625" style="1" customWidth="1"/>
    <col min="5623" max="5623" width="6.26953125" style="1" customWidth="1"/>
    <col min="5624" max="5624" width="13.26953125" style="1" customWidth="1"/>
    <col min="5625" max="5625" width="3" style="1" customWidth="1"/>
    <col min="5626" max="5626" width="6.26953125" style="1" customWidth="1"/>
    <col min="5627" max="5627" width="11.26953125" style="1" customWidth="1"/>
    <col min="5628" max="5628" width="3.26953125" style="1" customWidth="1"/>
    <col min="5629" max="5629" width="6.26953125" style="1" customWidth="1"/>
    <col min="5630" max="5630" width="11.453125" style="1" customWidth="1"/>
    <col min="5631" max="5631" width="3.453125" style="1" customWidth="1"/>
    <col min="5632" max="5632" width="13.26953125" style="1" customWidth="1"/>
    <col min="5633" max="5868" width="8.7265625" style="1"/>
    <col min="5869" max="5869" width="7" style="1" customWidth="1"/>
    <col min="5870" max="5870" width="33.7265625" style="1" customWidth="1"/>
    <col min="5871" max="5871" width="7.7265625" style="1" customWidth="1"/>
    <col min="5872" max="5872" width="4.7265625" style="1" customWidth="1"/>
    <col min="5873" max="5873" width="6.26953125" style="1" customWidth="1"/>
    <col min="5874" max="5874" width="10.1796875" style="1" customWidth="1"/>
    <col min="5875" max="5875" width="2.26953125" style="1" customWidth="1"/>
    <col min="5876" max="5876" width="6.26953125" style="1" customWidth="1"/>
    <col min="5877" max="5877" width="11.453125" style="1" customWidth="1"/>
    <col min="5878" max="5878" width="2.7265625" style="1" customWidth="1"/>
    <col min="5879" max="5879" width="6.26953125" style="1" customWidth="1"/>
    <col min="5880" max="5880" width="13.26953125" style="1" customWidth="1"/>
    <col min="5881" max="5881" width="3" style="1" customWidth="1"/>
    <col min="5882" max="5882" width="6.26953125" style="1" customWidth="1"/>
    <col min="5883" max="5883" width="11.26953125" style="1" customWidth="1"/>
    <col min="5884" max="5884" width="3.26953125" style="1" customWidth="1"/>
    <col min="5885" max="5885" width="6.26953125" style="1" customWidth="1"/>
    <col min="5886" max="5886" width="11.453125" style="1" customWidth="1"/>
    <col min="5887" max="5887" width="3.453125" style="1" customWidth="1"/>
    <col min="5888" max="5888" width="13.26953125" style="1" customWidth="1"/>
    <col min="5889" max="6124" width="8.7265625" style="1"/>
    <col min="6125" max="6125" width="7" style="1" customWidth="1"/>
    <col min="6126" max="6126" width="33.7265625" style="1" customWidth="1"/>
    <col min="6127" max="6127" width="7.7265625" style="1" customWidth="1"/>
    <col min="6128" max="6128" width="4.7265625" style="1" customWidth="1"/>
    <col min="6129" max="6129" width="6.26953125" style="1" customWidth="1"/>
    <col min="6130" max="6130" width="10.1796875" style="1" customWidth="1"/>
    <col min="6131" max="6131" width="2.26953125" style="1" customWidth="1"/>
    <col min="6132" max="6132" width="6.26953125" style="1" customWidth="1"/>
    <col min="6133" max="6133" width="11.453125" style="1" customWidth="1"/>
    <col min="6134" max="6134" width="2.7265625" style="1" customWidth="1"/>
    <col min="6135" max="6135" width="6.26953125" style="1" customWidth="1"/>
    <col min="6136" max="6136" width="13.26953125" style="1" customWidth="1"/>
    <col min="6137" max="6137" width="3" style="1" customWidth="1"/>
    <col min="6138" max="6138" width="6.26953125" style="1" customWidth="1"/>
    <col min="6139" max="6139" width="11.26953125" style="1" customWidth="1"/>
    <col min="6140" max="6140" width="3.26953125" style="1" customWidth="1"/>
    <col min="6141" max="6141" width="6.26953125" style="1" customWidth="1"/>
    <col min="6142" max="6142" width="11.453125" style="1" customWidth="1"/>
    <col min="6143" max="6143" width="3.453125" style="1" customWidth="1"/>
    <col min="6144" max="6144" width="13.26953125" style="1" customWidth="1"/>
    <col min="6145" max="6380" width="8.7265625" style="1"/>
    <col min="6381" max="6381" width="7" style="1" customWidth="1"/>
    <col min="6382" max="6382" width="33.7265625" style="1" customWidth="1"/>
    <col min="6383" max="6383" width="7.7265625" style="1" customWidth="1"/>
    <col min="6384" max="6384" width="4.7265625" style="1" customWidth="1"/>
    <col min="6385" max="6385" width="6.26953125" style="1" customWidth="1"/>
    <col min="6386" max="6386" width="10.1796875" style="1" customWidth="1"/>
    <col min="6387" max="6387" width="2.26953125" style="1" customWidth="1"/>
    <col min="6388" max="6388" width="6.26953125" style="1" customWidth="1"/>
    <col min="6389" max="6389" width="11.453125" style="1" customWidth="1"/>
    <col min="6390" max="6390" width="2.7265625" style="1" customWidth="1"/>
    <col min="6391" max="6391" width="6.26953125" style="1" customWidth="1"/>
    <col min="6392" max="6392" width="13.26953125" style="1" customWidth="1"/>
    <col min="6393" max="6393" width="3" style="1" customWidth="1"/>
    <col min="6394" max="6394" width="6.26953125" style="1" customWidth="1"/>
    <col min="6395" max="6395" width="11.26953125" style="1" customWidth="1"/>
    <col min="6396" max="6396" width="3.26953125" style="1" customWidth="1"/>
    <col min="6397" max="6397" width="6.26953125" style="1" customWidth="1"/>
    <col min="6398" max="6398" width="11.453125" style="1" customWidth="1"/>
    <col min="6399" max="6399" width="3.453125" style="1" customWidth="1"/>
    <col min="6400" max="6400" width="13.26953125" style="1" customWidth="1"/>
    <col min="6401" max="6636" width="8.7265625" style="1"/>
    <col min="6637" max="6637" width="7" style="1" customWidth="1"/>
    <col min="6638" max="6638" width="33.7265625" style="1" customWidth="1"/>
    <col min="6639" max="6639" width="7.7265625" style="1" customWidth="1"/>
    <col min="6640" max="6640" width="4.7265625" style="1" customWidth="1"/>
    <col min="6641" max="6641" width="6.26953125" style="1" customWidth="1"/>
    <col min="6642" max="6642" width="10.1796875" style="1" customWidth="1"/>
    <col min="6643" max="6643" width="2.26953125" style="1" customWidth="1"/>
    <col min="6644" max="6644" width="6.26953125" style="1" customWidth="1"/>
    <col min="6645" max="6645" width="11.453125" style="1" customWidth="1"/>
    <col min="6646" max="6646" width="2.7265625" style="1" customWidth="1"/>
    <col min="6647" max="6647" width="6.26953125" style="1" customWidth="1"/>
    <col min="6648" max="6648" width="13.26953125" style="1" customWidth="1"/>
    <col min="6649" max="6649" width="3" style="1" customWidth="1"/>
    <col min="6650" max="6650" width="6.26953125" style="1" customWidth="1"/>
    <col min="6651" max="6651" width="11.26953125" style="1" customWidth="1"/>
    <col min="6652" max="6652" width="3.26953125" style="1" customWidth="1"/>
    <col min="6653" max="6653" width="6.26953125" style="1" customWidth="1"/>
    <col min="6654" max="6654" width="11.453125" style="1" customWidth="1"/>
    <col min="6655" max="6655" width="3.453125" style="1" customWidth="1"/>
    <col min="6656" max="6656" width="13.26953125" style="1" customWidth="1"/>
    <col min="6657" max="6892" width="8.7265625" style="1"/>
    <col min="6893" max="6893" width="7" style="1" customWidth="1"/>
    <col min="6894" max="6894" width="33.7265625" style="1" customWidth="1"/>
    <col min="6895" max="6895" width="7.7265625" style="1" customWidth="1"/>
    <col min="6896" max="6896" width="4.7265625" style="1" customWidth="1"/>
    <col min="6897" max="6897" width="6.26953125" style="1" customWidth="1"/>
    <col min="6898" max="6898" width="10.1796875" style="1" customWidth="1"/>
    <col min="6899" max="6899" width="2.26953125" style="1" customWidth="1"/>
    <col min="6900" max="6900" width="6.26953125" style="1" customWidth="1"/>
    <col min="6901" max="6901" width="11.453125" style="1" customWidth="1"/>
    <col min="6902" max="6902" width="2.7265625" style="1" customWidth="1"/>
    <col min="6903" max="6903" width="6.26953125" style="1" customWidth="1"/>
    <col min="6904" max="6904" width="13.26953125" style="1" customWidth="1"/>
    <col min="6905" max="6905" width="3" style="1" customWidth="1"/>
    <col min="6906" max="6906" width="6.26953125" style="1" customWidth="1"/>
    <col min="6907" max="6907" width="11.26953125" style="1" customWidth="1"/>
    <col min="6908" max="6908" width="3.26953125" style="1" customWidth="1"/>
    <col min="6909" max="6909" width="6.26953125" style="1" customWidth="1"/>
    <col min="6910" max="6910" width="11.453125" style="1" customWidth="1"/>
    <col min="6911" max="6911" width="3.453125" style="1" customWidth="1"/>
    <col min="6912" max="6912" width="13.26953125" style="1" customWidth="1"/>
    <col min="6913" max="7148" width="8.7265625" style="1"/>
    <col min="7149" max="7149" width="7" style="1" customWidth="1"/>
    <col min="7150" max="7150" width="33.7265625" style="1" customWidth="1"/>
    <col min="7151" max="7151" width="7.7265625" style="1" customWidth="1"/>
    <col min="7152" max="7152" width="4.7265625" style="1" customWidth="1"/>
    <col min="7153" max="7153" width="6.26953125" style="1" customWidth="1"/>
    <col min="7154" max="7154" width="10.1796875" style="1" customWidth="1"/>
    <col min="7155" max="7155" width="2.26953125" style="1" customWidth="1"/>
    <col min="7156" max="7156" width="6.26953125" style="1" customWidth="1"/>
    <col min="7157" max="7157" width="11.453125" style="1" customWidth="1"/>
    <col min="7158" max="7158" width="2.7265625" style="1" customWidth="1"/>
    <col min="7159" max="7159" width="6.26953125" style="1" customWidth="1"/>
    <col min="7160" max="7160" width="13.26953125" style="1" customWidth="1"/>
    <col min="7161" max="7161" width="3" style="1" customWidth="1"/>
    <col min="7162" max="7162" width="6.26953125" style="1" customWidth="1"/>
    <col min="7163" max="7163" width="11.26953125" style="1" customWidth="1"/>
    <col min="7164" max="7164" width="3.26953125" style="1" customWidth="1"/>
    <col min="7165" max="7165" width="6.26953125" style="1" customWidth="1"/>
    <col min="7166" max="7166" width="11.453125" style="1" customWidth="1"/>
    <col min="7167" max="7167" width="3.453125" style="1" customWidth="1"/>
    <col min="7168" max="7168" width="13.26953125" style="1" customWidth="1"/>
    <col min="7169" max="7404" width="8.7265625" style="1"/>
    <col min="7405" max="7405" width="7" style="1" customWidth="1"/>
    <col min="7406" max="7406" width="33.7265625" style="1" customWidth="1"/>
    <col min="7407" max="7407" width="7.7265625" style="1" customWidth="1"/>
    <col min="7408" max="7408" width="4.7265625" style="1" customWidth="1"/>
    <col min="7409" max="7409" width="6.26953125" style="1" customWidth="1"/>
    <col min="7410" max="7410" width="10.1796875" style="1" customWidth="1"/>
    <col min="7411" max="7411" width="2.26953125" style="1" customWidth="1"/>
    <col min="7412" max="7412" width="6.26953125" style="1" customWidth="1"/>
    <col min="7413" max="7413" width="11.453125" style="1" customWidth="1"/>
    <col min="7414" max="7414" width="2.7265625" style="1" customWidth="1"/>
    <col min="7415" max="7415" width="6.26953125" style="1" customWidth="1"/>
    <col min="7416" max="7416" width="13.26953125" style="1" customWidth="1"/>
    <col min="7417" max="7417" width="3" style="1" customWidth="1"/>
    <col min="7418" max="7418" width="6.26953125" style="1" customWidth="1"/>
    <col min="7419" max="7419" width="11.26953125" style="1" customWidth="1"/>
    <col min="7420" max="7420" width="3.26953125" style="1" customWidth="1"/>
    <col min="7421" max="7421" width="6.26953125" style="1" customWidth="1"/>
    <col min="7422" max="7422" width="11.453125" style="1" customWidth="1"/>
    <col min="7423" max="7423" width="3.453125" style="1" customWidth="1"/>
    <col min="7424" max="7424" width="13.26953125" style="1" customWidth="1"/>
    <col min="7425" max="7660" width="8.7265625" style="1"/>
    <col min="7661" max="7661" width="7" style="1" customWidth="1"/>
    <col min="7662" max="7662" width="33.7265625" style="1" customWidth="1"/>
    <col min="7663" max="7663" width="7.7265625" style="1" customWidth="1"/>
    <col min="7664" max="7664" width="4.7265625" style="1" customWidth="1"/>
    <col min="7665" max="7665" width="6.26953125" style="1" customWidth="1"/>
    <col min="7666" max="7666" width="10.1796875" style="1" customWidth="1"/>
    <col min="7667" max="7667" width="2.26953125" style="1" customWidth="1"/>
    <col min="7668" max="7668" width="6.26953125" style="1" customWidth="1"/>
    <col min="7669" max="7669" width="11.453125" style="1" customWidth="1"/>
    <col min="7670" max="7670" width="2.7265625" style="1" customWidth="1"/>
    <col min="7671" max="7671" width="6.26953125" style="1" customWidth="1"/>
    <col min="7672" max="7672" width="13.26953125" style="1" customWidth="1"/>
    <col min="7673" max="7673" width="3" style="1" customWidth="1"/>
    <col min="7674" max="7674" width="6.26953125" style="1" customWidth="1"/>
    <col min="7675" max="7675" width="11.26953125" style="1" customWidth="1"/>
    <col min="7676" max="7676" width="3.26953125" style="1" customWidth="1"/>
    <col min="7677" max="7677" width="6.26953125" style="1" customWidth="1"/>
    <col min="7678" max="7678" width="11.453125" style="1" customWidth="1"/>
    <col min="7679" max="7679" width="3.453125" style="1" customWidth="1"/>
    <col min="7680" max="7680" width="13.26953125" style="1" customWidth="1"/>
    <col min="7681" max="7916" width="8.7265625" style="1"/>
    <col min="7917" max="7917" width="7" style="1" customWidth="1"/>
    <col min="7918" max="7918" width="33.7265625" style="1" customWidth="1"/>
    <col min="7919" max="7919" width="7.7265625" style="1" customWidth="1"/>
    <col min="7920" max="7920" width="4.7265625" style="1" customWidth="1"/>
    <col min="7921" max="7921" width="6.26953125" style="1" customWidth="1"/>
    <col min="7922" max="7922" width="10.1796875" style="1" customWidth="1"/>
    <col min="7923" max="7923" width="2.26953125" style="1" customWidth="1"/>
    <col min="7924" max="7924" width="6.26953125" style="1" customWidth="1"/>
    <col min="7925" max="7925" width="11.453125" style="1" customWidth="1"/>
    <col min="7926" max="7926" width="2.7265625" style="1" customWidth="1"/>
    <col min="7927" max="7927" width="6.26953125" style="1" customWidth="1"/>
    <col min="7928" max="7928" width="13.26953125" style="1" customWidth="1"/>
    <col min="7929" max="7929" width="3" style="1" customWidth="1"/>
    <col min="7930" max="7930" width="6.26953125" style="1" customWidth="1"/>
    <col min="7931" max="7931" width="11.26953125" style="1" customWidth="1"/>
    <col min="7932" max="7932" width="3.26953125" style="1" customWidth="1"/>
    <col min="7933" max="7933" width="6.26953125" style="1" customWidth="1"/>
    <col min="7934" max="7934" width="11.453125" style="1" customWidth="1"/>
    <col min="7935" max="7935" width="3.453125" style="1" customWidth="1"/>
    <col min="7936" max="7936" width="13.26953125" style="1" customWidth="1"/>
    <col min="7937" max="8172" width="8.7265625" style="1"/>
    <col min="8173" max="8173" width="7" style="1" customWidth="1"/>
    <col min="8174" max="8174" width="33.7265625" style="1" customWidth="1"/>
    <col min="8175" max="8175" width="7.7265625" style="1" customWidth="1"/>
    <col min="8176" max="8176" width="4.7265625" style="1" customWidth="1"/>
    <col min="8177" max="8177" width="6.26953125" style="1" customWidth="1"/>
    <col min="8178" max="8178" width="10.1796875" style="1" customWidth="1"/>
    <col min="8179" max="8179" width="2.26953125" style="1" customWidth="1"/>
    <col min="8180" max="8180" width="6.26953125" style="1" customWidth="1"/>
    <col min="8181" max="8181" width="11.453125" style="1" customWidth="1"/>
    <col min="8182" max="8182" width="2.7265625" style="1" customWidth="1"/>
    <col min="8183" max="8183" width="6.26953125" style="1" customWidth="1"/>
    <col min="8184" max="8184" width="13.26953125" style="1" customWidth="1"/>
    <col min="8185" max="8185" width="3" style="1" customWidth="1"/>
    <col min="8186" max="8186" width="6.26953125" style="1" customWidth="1"/>
    <col min="8187" max="8187" width="11.26953125" style="1" customWidth="1"/>
    <col min="8188" max="8188" width="3.26953125" style="1" customWidth="1"/>
    <col min="8189" max="8189" width="6.26953125" style="1" customWidth="1"/>
    <col min="8190" max="8190" width="11.453125" style="1" customWidth="1"/>
    <col min="8191" max="8191" width="3.453125" style="1" customWidth="1"/>
    <col min="8192" max="8192" width="13.26953125" style="1" customWidth="1"/>
    <col min="8193" max="8428" width="8.7265625" style="1"/>
    <col min="8429" max="8429" width="7" style="1" customWidth="1"/>
    <col min="8430" max="8430" width="33.7265625" style="1" customWidth="1"/>
    <col min="8431" max="8431" width="7.7265625" style="1" customWidth="1"/>
    <col min="8432" max="8432" width="4.7265625" style="1" customWidth="1"/>
    <col min="8433" max="8433" width="6.26953125" style="1" customWidth="1"/>
    <col min="8434" max="8434" width="10.1796875" style="1" customWidth="1"/>
    <col min="8435" max="8435" width="2.26953125" style="1" customWidth="1"/>
    <col min="8436" max="8436" width="6.26953125" style="1" customWidth="1"/>
    <col min="8437" max="8437" width="11.453125" style="1" customWidth="1"/>
    <col min="8438" max="8438" width="2.7265625" style="1" customWidth="1"/>
    <col min="8439" max="8439" width="6.26953125" style="1" customWidth="1"/>
    <col min="8440" max="8440" width="13.26953125" style="1" customWidth="1"/>
    <col min="8441" max="8441" width="3" style="1" customWidth="1"/>
    <col min="8442" max="8442" width="6.26953125" style="1" customWidth="1"/>
    <col min="8443" max="8443" width="11.26953125" style="1" customWidth="1"/>
    <col min="8444" max="8444" width="3.26953125" style="1" customWidth="1"/>
    <col min="8445" max="8445" width="6.26953125" style="1" customWidth="1"/>
    <col min="8446" max="8446" width="11.453125" style="1" customWidth="1"/>
    <col min="8447" max="8447" width="3.453125" style="1" customWidth="1"/>
    <col min="8448" max="8448" width="13.26953125" style="1" customWidth="1"/>
    <col min="8449" max="8684" width="8.7265625" style="1"/>
    <col min="8685" max="8685" width="7" style="1" customWidth="1"/>
    <col min="8686" max="8686" width="33.7265625" style="1" customWidth="1"/>
    <col min="8687" max="8687" width="7.7265625" style="1" customWidth="1"/>
    <col min="8688" max="8688" width="4.7265625" style="1" customWidth="1"/>
    <col min="8689" max="8689" width="6.26953125" style="1" customWidth="1"/>
    <col min="8690" max="8690" width="10.1796875" style="1" customWidth="1"/>
    <col min="8691" max="8691" width="2.26953125" style="1" customWidth="1"/>
    <col min="8692" max="8692" width="6.26953125" style="1" customWidth="1"/>
    <col min="8693" max="8693" width="11.453125" style="1" customWidth="1"/>
    <col min="8694" max="8694" width="2.7265625" style="1" customWidth="1"/>
    <col min="8695" max="8695" width="6.26953125" style="1" customWidth="1"/>
    <col min="8696" max="8696" width="13.26953125" style="1" customWidth="1"/>
    <col min="8697" max="8697" width="3" style="1" customWidth="1"/>
    <col min="8698" max="8698" width="6.26953125" style="1" customWidth="1"/>
    <col min="8699" max="8699" width="11.26953125" style="1" customWidth="1"/>
    <col min="8700" max="8700" width="3.26953125" style="1" customWidth="1"/>
    <col min="8701" max="8701" width="6.26953125" style="1" customWidth="1"/>
    <col min="8702" max="8702" width="11.453125" style="1" customWidth="1"/>
    <col min="8703" max="8703" width="3.453125" style="1" customWidth="1"/>
    <col min="8704" max="8704" width="13.26953125" style="1" customWidth="1"/>
    <col min="8705" max="8940" width="8.7265625" style="1"/>
    <col min="8941" max="8941" width="7" style="1" customWidth="1"/>
    <col min="8942" max="8942" width="33.7265625" style="1" customWidth="1"/>
    <col min="8943" max="8943" width="7.7265625" style="1" customWidth="1"/>
    <col min="8944" max="8944" width="4.7265625" style="1" customWidth="1"/>
    <col min="8945" max="8945" width="6.26953125" style="1" customWidth="1"/>
    <col min="8946" max="8946" width="10.1796875" style="1" customWidth="1"/>
    <col min="8947" max="8947" width="2.26953125" style="1" customWidth="1"/>
    <col min="8948" max="8948" width="6.26953125" style="1" customWidth="1"/>
    <col min="8949" max="8949" width="11.453125" style="1" customWidth="1"/>
    <col min="8950" max="8950" width="2.7265625" style="1" customWidth="1"/>
    <col min="8951" max="8951" width="6.26953125" style="1" customWidth="1"/>
    <col min="8952" max="8952" width="13.26953125" style="1" customWidth="1"/>
    <col min="8953" max="8953" width="3" style="1" customWidth="1"/>
    <col min="8954" max="8954" width="6.26953125" style="1" customWidth="1"/>
    <col min="8955" max="8955" width="11.26953125" style="1" customWidth="1"/>
    <col min="8956" max="8956" width="3.26953125" style="1" customWidth="1"/>
    <col min="8957" max="8957" width="6.26953125" style="1" customWidth="1"/>
    <col min="8958" max="8958" width="11.453125" style="1" customWidth="1"/>
    <col min="8959" max="8959" width="3.453125" style="1" customWidth="1"/>
    <col min="8960" max="8960" width="13.26953125" style="1" customWidth="1"/>
    <col min="8961" max="9196" width="8.7265625" style="1"/>
    <col min="9197" max="9197" width="7" style="1" customWidth="1"/>
    <col min="9198" max="9198" width="33.7265625" style="1" customWidth="1"/>
    <col min="9199" max="9199" width="7.7265625" style="1" customWidth="1"/>
    <col min="9200" max="9200" width="4.7265625" style="1" customWidth="1"/>
    <col min="9201" max="9201" width="6.26953125" style="1" customWidth="1"/>
    <col min="9202" max="9202" width="10.1796875" style="1" customWidth="1"/>
    <col min="9203" max="9203" width="2.26953125" style="1" customWidth="1"/>
    <col min="9204" max="9204" width="6.26953125" style="1" customWidth="1"/>
    <col min="9205" max="9205" width="11.453125" style="1" customWidth="1"/>
    <col min="9206" max="9206" width="2.7265625" style="1" customWidth="1"/>
    <col min="9207" max="9207" width="6.26953125" style="1" customWidth="1"/>
    <col min="9208" max="9208" width="13.26953125" style="1" customWidth="1"/>
    <col min="9209" max="9209" width="3" style="1" customWidth="1"/>
    <col min="9210" max="9210" width="6.26953125" style="1" customWidth="1"/>
    <col min="9211" max="9211" width="11.26953125" style="1" customWidth="1"/>
    <col min="9212" max="9212" width="3.26953125" style="1" customWidth="1"/>
    <col min="9213" max="9213" width="6.26953125" style="1" customWidth="1"/>
    <col min="9214" max="9214" width="11.453125" style="1" customWidth="1"/>
    <col min="9215" max="9215" width="3.453125" style="1" customWidth="1"/>
    <col min="9216" max="9216" width="13.26953125" style="1" customWidth="1"/>
    <col min="9217" max="9452" width="8.7265625" style="1"/>
    <col min="9453" max="9453" width="7" style="1" customWidth="1"/>
    <col min="9454" max="9454" width="33.7265625" style="1" customWidth="1"/>
    <col min="9455" max="9455" width="7.7265625" style="1" customWidth="1"/>
    <col min="9456" max="9456" width="4.7265625" style="1" customWidth="1"/>
    <col min="9457" max="9457" width="6.26953125" style="1" customWidth="1"/>
    <col min="9458" max="9458" width="10.1796875" style="1" customWidth="1"/>
    <col min="9459" max="9459" width="2.26953125" style="1" customWidth="1"/>
    <col min="9460" max="9460" width="6.26953125" style="1" customWidth="1"/>
    <col min="9461" max="9461" width="11.453125" style="1" customWidth="1"/>
    <col min="9462" max="9462" width="2.7265625" style="1" customWidth="1"/>
    <col min="9463" max="9463" width="6.26953125" style="1" customWidth="1"/>
    <col min="9464" max="9464" width="13.26953125" style="1" customWidth="1"/>
    <col min="9465" max="9465" width="3" style="1" customWidth="1"/>
    <col min="9466" max="9466" width="6.26953125" style="1" customWidth="1"/>
    <col min="9467" max="9467" width="11.26953125" style="1" customWidth="1"/>
    <col min="9468" max="9468" width="3.26953125" style="1" customWidth="1"/>
    <col min="9469" max="9469" width="6.26953125" style="1" customWidth="1"/>
    <col min="9470" max="9470" width="11.453125" style="1" customWidth="1"/>
    <col min="9471" max="9471" width="3.453125" style="1" customWidth="1"/>
    <col min="9472" max="9472" width="13.26953125" style="1" customWidth="1"/>
    <col min="9473" max="9708" width="8.7265625" style="1"/>
    <col min="9709" max="9709" width="7" style="1" customWidth="1"/>
    <col min="9710" max="9710" width="33.7265625" style="1" customWidth="1"/>
    <col min="9711" max="9711" width="7.7265625" style="1" customWidth="1"/>
    <col min="9712" max="9712" width="4.7265625" style="1" customWidth="1"/>
    <col min="9713" max="9713" width="6.26953125" style="1" customWidth="1"/>
    <col min="9714" max="9714" width="10.1796875" style="1" customWidth="1"/>
    <col min="9715" max="9715" width="2.26953125" style="1" customWidth="1"/>
    <col min="9716" max="9716" width="6.26953125" style="1" customWidth="1"/>
    <col min="9717" max="9717" width="11.453125" style="1" customWidth="1"/>
    <col min="9718" max="9718" width="2.7265625" style="1" customWidth="1"/>
    <col min="9719" max="9719" width="6.26953125" style="1" customWidth="1"/>
    <col min="9720" max="9720" width="13.26953125" style="1" customWidth="1"/>
    <col min="9721" max="9721" width="3" style="1" customWidth="1"/>
    <col min="9722" max="9722" width="6.26953125" style="1" customWidth="1"/>
    <col min="9723" max="9723" width="11.26953125" style="1" customWidth="1"/>
    <col min="9724" max="9724" width="3.26953125" style="1" customWidth="1"/>
    <col min="9725" max="9725" width="6.26953125" style="1" customWidth="1"/>
    <col min="9726" max="9726" width="11.453125" style="1" customWidth="1"/>
    <col min="9727" max="9727" width="3.453125" style="1" customWidth="1"/>
    <col min="9728" max="9728" width="13.26953125" style="1" customWidth="1"/>
    <col min="9729" max="9964" width="8.7265625" style="1"/>
    <col min="9965" max="9965" width="7" style="1" customWidth="1"/>
    <col min="9966" max="9966" width="33.7265625" style="1" customWidth="1"/>
    <col min="9967" max="9967" width="7.7265625" style="1" customWidth="1"/>
    <col min="9968" max="9968" width="4.7265625" style="1" customWidth="1"/>
    <col min="9969" max="9969" width="6.26953125" style="1" customWidth="1"/>
    <col min="9970" max="9970" width="10.1796875" style="1" customWidth="1"/>
    <col min="9971" max="9971" width="2.26953125" style="1" customWidth="1"/>
    <col min="9972" max="9972" width="6.26953125" style="1" customWidth="1"/>
    <col min="9973" max="9973" width="11.453125" style="1" customWidth="1"/>
    <col min="9974" max="9974" width="2.7265625" style="1" customWidth="1"/>
    <col min="9975" max="9975" width="6.26953125" style="1" customWidth="1"/>
    <col min="9976" max="9976" width="13.26953125" style="1" customWidth="1"/>
    <col min="9977" max="9977" width="3" style="1" customWidth="1"/>
    <col min="9978" max="9978" width="6.26953125" style="1" customWidth="1"/>
    <col min="9979" max="9979" width="11.26953125" style="1" customWidth="1"/>
    <col min="9980" max="9980" width="3.26953125" style="1" customWidth="1"/>
    <col min="9981" max="9981" width="6.26953125" style="1" customWidth="1"/>
    <col min="9982" max="9982" width="11.453125" style="1" customWidth="1"/>
    <col min="9983" max="9983" width="3.453125" style="1" customWidth="1"/>
    <col min="9984" max="9984" width="13.26953125" style="1" customWidth="1"/>
    <col min="9985" max="10220" width="8.7265625" style="1"/>
    <col min="10221" max="10221" width="7" style="1" customWidth="1"/>
    <col min="10222" max="10222" width="33.7265625" style="1" customWidth="1"/>
    <col min="10223" max="10223" width="7.7265625" style="1" customWidth="1"/>
    <col min="10224" max="10224" width="4.7265625" style="1" customWidth="1"/>
    <col min="10225" max="10225" width="6.26953125" style="1" customWidth="1"/>
    <col min="10226" max="10226" width="10.1796875" style="1" customWidth="1"/>
    <col min="10227" max="10227" width="2.26953125" style="1" customWidth="1"/>
    <col min="10228" max="10228" width="6.26953125" style="1" customWidth="1"/>
    <col min="10229" max="10229" width="11.453125" style="1" customWidth="1"/>
    <col min="10230" max="10230" width="2.7265625" style="1" customWidth="1"/>
    <col min="10231" max="10231" width="6.26953125" style="1" customWidth="1"/>
    <col min="10232" max="10232" width="13.26953125" style="1" customWidth="1"/>
    <col min="10233" max="10233" width="3" style="1" customWidth="1"/>
    <col min="10234" max="10234" width="6.26953125" style="1" customWidth="1"/>
    <col min="10235" max="10235" width="11.26953125" style="1" customWidth="1"/>
    <col min="10236" max="10236" width="3.26953125" style="1" customWidth="1"/>
    <col min="10237" max="10237" width="6.26953125" style="1" customWidth="1"/>
    <col min="10238" max="10238" width="11.453125" style="1" customWidth="1"/>
    <col min="10239" max="10239" width="3.453125" style="1" customWidth="1"/>
    <col min="10240" max="10240" width="13.26953125" style="1" customWidth="1"/>
    <col min="10241" max="10476" width="8.7265625" style="1"/>
    <col min="10477" max="10477" width="7" style="1" customWidth="1"/>
    <col min="10478" max="10478" width="33.7265625" style="1" customWidth="1"/>
    <col min="10479" max="10479" width="7.7265625" style="1" customWidth="1"/>
    <col min="10480" max="10480" width="4.7265625" style="1" customWidth="1"/>
    <col min="10481" max="10481" width="6.26953125" style="1" customWidth="1"/>
    <col min="10482" max="10482" width="10.1796875" style="1" customWidth="1"/>
    <col min="10483" max="10483" width="2.26953125" style="1" customWidth="1"/>
    <col min="10484" max="10484" width="6.26953125" style="1" customWidth="1"/>
    <col min="10485" max="10485" width="11.453125" style="1" customWidth="1"/>
    <col min="10486" max="10486" width="2.7265625" style="1" customWidth="1"/>
    <col min="10487" max="10487" width="6.26953125" style="1" customWidth="1"/>
    <col min="10488" max="10488" width="13.26953125" style="1" customWidth="1"/>
    <col min="10489" max="10489" width="3" style="1" customWidth="1"/>
    <col min="10490" max="10490" width="6.26953125" style="1" customWidth="1"/>
    <col min="10491" max="10491" width="11.26953125" style="1" customWidth="1"/>
    <col min="10492" max="10492" width="3.26953125" style="1" customWidth="1"/>
    <col min="10493" max="10493" width="6.26953125" style="1" customWidth="1"/>
    <col min="10494" max="10494" width="11.453125" style="1" customWidth="1"/>
    <col min="10495" max="10495" width="3.453125" style="1" customWidth="1"/>
    <col min="10496" max="10496" width="13.26953125" style="1" customWidth="1"/>
    <col min="10497" max="10732" width="8.7265625" style="1"/>
    <col min="10733" max="10733" width="7" style="1" customWidth="1"/>
    <col min="10734" max="10734" width="33.7265625" style="1" customWidth="1"/>
    <col min="10735" max="10735" width="7.7265625" style="1" customWidth="1"/>
    <col min="10736" max="10736" width="4.7265625" style="1" customWidth="1"/>
    <col min="10737" max="10737" width="6.26953125" style="1" customWidth="1"/>
    <col min="10738" max="10738" width="10.1796875" style="1" customWidth="1"/>
    <col min="10739" max="10739" width="2.26953125" style="1" customWidth="1"/>
    <col min="10740" max="10740" width="6.26953125" style="1" customWidth="1"/>
    <col min="10741" max="10741" width="11.453125" style="1" customWidth="1"/>
    <col min="10742" max="10742" width="2.7265625" style="1" customWidth="1"/>
    <col min="10743" max="10743" width="6.26953125" style="1" customWidth="1"/>
    <col min="10744" max="10744" width="13.26953125" style="1" customWidth="1"/>
    <col min="10745" max="10745" width="3" style="1" customWidth="1"/>
    <col min="10746" max="10746" width="6.26953125" style="1" customWidth="1"/>
    <col min="10747" max="10747" width="11.26953125" style="1" customWidth="1"/>
    <col min="10748" max="10748" width="3.26953125" style="1" customWidth="1"/>
    <col min="10749" max="10749" width="6.26953125" style="1" customWidth="1"/>
    <col min="10750" max="10750" width="11.453125" style="1" customWidth="1"/>
    <col min="10751" max="10751" width="3.453125" style="1" customWidth="1"/>
    <col min="10752" max="10752" width="13.26953125" style="1" customWidth="1"/>
    <col min="10753" max="10988" width="8.7265625" style="1"/>
    <col min="10989" max="10989" width="7" style="1" customWidth="1"/>
    <col min="10990" max="10990" width="33.7265625" style="1" customWidth="1"/>
    <col min="10991" max="10991" width="7.7265625" style="1" customWidth="1"/>
    <col min="10992" max="10992" width="4.7265625" style="1" customWidth="1"/>
    <col min="10993" max="10993" width="6.26953125" style="1" customWidth="1"/>
    <col min="10994" max="10994" width="10.1796875" style="1" customWidth="1"/>
    <col min="10995" max="10995" width="2.26953125" style="1" customWidth="1"/>
    <col min="10996" max="10996" width="6.26953125" style="1" customWidth="1"/>
    <col min="10997" max="10997" width="11.453125" style="1" customWidth="1"/>
    <col min="10998" max="10998" width="2.7265625" style="1" customWidth="1"/>
    <col min="10999" max="10999" width="6.26953125" style="1" customWidth="1"/>
    <col min="11000" max="11000" width="13.26953125" style="1" customWidth="1"/>
    <col min="11001" max="11001" width="3" style="1" customWidth="1"/>
    <col min="11002" max="11002" width="6.26953125" style="1" customWidth="1"/>
    <col min="11003" max="11003" width="11.26953125" style="1" customWidth="1"/>
    <col min="11004" max="11004" width="3.26953125" style="1" customWidth="1"/>
    <col min="11005" max="11005" width="6.26953125" style="1" customWidth="1"/>
    <col min="11006" max="11006" width="11.453125" style="1" customWidth="1"/>
    <col min="11007" max="11007" width="3.453125" style="1" customWidth="1"/>
    <col min="11008" max="11008" width="13.26953125" style="1" customWidth="1"/>
    <col min="11009" max="11244" width="8.7265625" style="1"/>
    <col min="11245" max="11245" width="7" style="1" customWidth="1"/>
    <col min="11246" max="11246" width="33.7265625" style="1" customWidth="1"/>
    <col min="11247" max="11247" width="7.7265625" style="1" customWidth="1"/>
    <col min="11248" max="11248" width="4.7265625" style="1" customWidth="1"/>
    <col min="11249" max="11249" width="6.26953125" style="1" customWidth="1"/>
    <col min="11250" max="11250" width="10.1796875" style="1" customWidth="1"/>
    <col min="11251" max="11251" width="2.26953125" style="1" customWidth="1"/>
    <col min="11252" max="11252" width="6.26953125" style="1" customWidth="1"/>
    <col min="11253" max="11253" width="11.453125" style="1" customWidth="1"/>
    <col min="11254" max="11254" width="2.7265625" style="1" customWidth="1"/>
    <col min="11255" max="11255" width="6.26953125" style="1" customWidth="1"/>
    <col min="11256" max="11256" width="13.26953125" style="1" customWidth="1"/>
    <col min="11257" max="11257" width="3" style="1" customWidth="1"/>
    <col min="11258" max="11258" width="6.26953125" style="1" customWidth="1"/>
    <col min="11259" max="11259" width="11.26953125" style="1" customWidth="1"/>
    <col min="11260" max="11260" width="3.26953125" style="1" customWidth="1"/>
    <col min="11261" max="11261" width="6.26953125" style="1" customWidth="1"/>
    <col min="11262" max="11262" width="11.453125" style="1" customWidth="1"/>
    <col min="11263" max="11263" width="3.453125" style="1" customWidth="1"/>
    <col min="11264" max="11264" width="13.26953125" style="1" customWidth="1"/>
    <col min="11265" max="11500" width="8.7265625" style="1"/>
    <col min="11501" max="11501" width="7" style="1" customWidth="1"/>
    <col min="11502" max="11502" width="33.7265625" style="1" customWidth="1"/>
    <col min="11503" max="11503" width="7.7265625" style="1" customWidth="1"/>
    <col min="11504" max="11504" width="4.7265625" style="1" customWidth="1"/>
    <col min="11505" max="11505" width="6.26953125" style="1" customWidth="1"/>
    <col min="11506" max="11506" width="10.1796875" style="1" customWidth="1"/>
    <col min="11507" max="11507" width="2.26953125" style="1" customWidth="1"/>
    <col min="11508" max="11508" width="6.26953125" style="1" customWidth="1"/>
    <col min="11509" max="11509" width="11.453125" style="1" customWidth="1"/>
    <col min="11510" max="11510" width="2.7265625" style="1" customWidth="1"/>
    <col min="11511" max="11511" width="6.26953125" style="1" customWidth="1"/>
    <col min="11512" max="11512" width="13.26953125" style="1" customWidth="1"/>
    <col min="11513" max="11513" width="3" style="1" customWidth="1"/>
    <col min="11514" max="11514" width="6.26953125" style="1" customWidth="1"/>
    <col min="11515" max="11515" width="11.26953125" style="1" customWidth="1"/>
    <col min="11516" max="11516" width="3.26953125" style="1" customWidth="1"/>
    <col min="11517" max="11517" width="6.26953125" style="1" customWidth="1"/>
    <col min="11518" max="11518" width="11.453125" style="1" customWidth="1"/>
    <col min="11519" max="11519" width="3.453125" style="1" customWidth="1"/>
    <col min="11520" max="11520" width="13.26953125" style="1" customWidth="1"/>
    <col min="11521" max="11756" width="8.7265625" style="1"/>
    <col min="11757" max="11757" width="7" style="1" customWidth="1"/>
    <col min="11758" max="11758" width="33.7265625" style="1" customWidth="1"/>
    <col min="11759" max="11759" width="7.7265625" style="1" customWidth="1"/>
    <col min="11760" max="11760" width="4.7265625" style="1" customWidth="1"/>
    <col min="11761" max="11761" width="6.26953125" style="1" customWidth="1"/>
    <col min="11762" max="11762" width="10.1796875" style="1" customWidth="1"/>
    <col min="11763" max="11763" width="2.26953125" style="1" customWidth="1"/>
    <col min="11764" max="11764" width="6.26953125" style="1" customWidth="1"/>
    <col min="11765" max="11765" width="11.453125" style="1" customWidth="1"/>
    <col min="11766" max="11766" width="2.7265625" style="1" customWidth="1"/>
    <col min="11767" max="11767" width="6.26953125" style="1" customWidth="1"/>
    <col min="11768" max="11768" width="13.26953125" style="1" customWidth="1"/>
    <col min="11769" max="11769" width="3" style="1" customWidth="1"/>
    <col min="11770" max="11770" width="6.26953125" style="1" customWidth="1"/>
    <col min="11771" max="11771" width="11.26953125" style="1" customWidth="1"/>
    <col min="11772" max="11772" width="3.26953125" style="1" customWidth="1"/>
    <col min="11773" max="11773" width="6.26953125" style="1" customWidth="1"/>
    <col min="11774" max="11774" width="11.453125" style="1" customWidth="1"/>
    <col min="11775" max="11775" width="3.453125" style="1" customWidth="1"/>
    <col min="11776" max="11776" width="13.26953125" style="1" customWidth="1"/>
    <col min="11777" max="12012" width="8.7265625" style="1"/>
    <col min="12013" max="12013" width="7" style="1" customWidth="1"/>
    <col min="12014" max="12014" width="33.7265625" style="1" customWidth="1"/>
    <col min="12015" max="12015" width="7.7265625" style="1" customWidth="1"/>
    <col min="12016" max="12016" width="4.7265625" style="1" customWidth="1"/>
    <col min="12017" max="12017" width="6.26953125" style="1" customWidth="1"/>
    <col min="12018" max="12018" width="10.1796875" style="1" customWidth="1"/>
    <col min="12019" max="12019" width="2.26953125" style="1" customWidth="1"/>
    <col min="12020" max="12020" width="6.26953125" style="1" customWidth="1"/>
    <col min="12021" max="12021" width="11.453125" style="1" customWidth="1"/>
    <col min="12022" max="12022" width="2.7265625" style="1" customWidth="1"/>
    <col min="12023" max="12023" width="6.26953125" style="1" customWidth="1"/>
    <col min="12024" max="12024" width="13.26953125" style="1" customWidth="1"/>
    <col min="12025" max="12025" width="3" style="1" customWidth="1"/>
    <col min="12026" max="12026" width="6.26953125" style="1" customWidth="1"/>
    <col min="12027" max="12027" width="11.26953125" style="1" customWidth="1"/>
    <col min="12028" max="12028" width="3.26953125" style="1" customWidth="1"/>
    <col min="12029" max="12029" width="6.26953125" style="1" customWidth="1"/>
    <col min="12030" max="12030" width="11.453125" style="1" customWidth="1"/>
    <col min="12031" max="12031" width="3.453125" style="1" customWidth="1"/>
    <col min="12032" max="12032" width="13.26953125" style="1" customWidth="1"/>
    <col min="12033" max="12268" width="8.7265625" style="1"/>
    <col min="12269" max="12269" width="7" style="1" customWidth="1"/>
    <col min="12270" max="12270" width="33.7265625" style="1" customWidth="1"/>
    <col min="12271" max="12271" width="7.7265625" style="1" customWidth="1"/>
    <col min="12272" max="12272" width="4.7265625" style="1" customWidth="1"/>
    <col min="12273" max="12273" width="6.26953125" style="1" customWidth="1"/>
    <col min="12274" max="12274" width="10.1796875" style="1" customWidth="1"/>
    <col min="12275" max="12275" width="2.26953125" style="1" customWidth="1"/>
    <col min="12276" max="12276" width="6.26953125" style="1" customWidth="1"/>
    <col min="12277" max="12277" width="11.453125" style="1" customWidth="1"/>
    <col min="12278" max="12278" width="2.7265625" style="1" customWidth="1"/>
    <col min="12279" max="12279" width="6.26953125" style="1" customWidth="1"/>
    <col min="12280" max="12280" width="13.26953125" style="1" customWidth="1"/>
    <col min="12281" max="12281" width="3" style="1" customWidth="1"/>
    <col min="12282" max="12282" width="6.26953125" style="1" customWidth="1"/>
    <col min="12283" max="12283" width="11.26953125" style="1" customWidth="1"/>
    <col min="12284" max="12284" width="3.26953125" style="1" customWidth="1"/>
    <col min="12285" max="12285" width="6.26953125" style="1" customWidth="1"/>
    <col min="12286" max="12286" width="11.453125" style="1" customWidth="1"/>
    <col min="12287" max="12287" width="3.453125" style="1" customWidth="1"/>
    <col min="12288" max="12288" width="13.26953125" style="1" customWidth="1"/>
    <col min="12289" max="12524" width="8.7265625" style="1"/>
    <col min="12525" max="12525" width="7" style="1" customWidth="1"/>
    <col min="12526" max="12526" width="33.7265625" style="1" customWidth="1"/>
    <col min="12527" max="12527" width="7.7265625" style="1" customWidth="1"/>
    <col min="12528" max="12528" width="4.7265625" style="1" customWidth="1"/>
    <col min="12529" max="12529" width="6.26953125" style="1" customWidth="1"/>
    <col min="12530" max="12530" width="10.1796875" style="1" customWidth="1"/>
    <col min="12531" max="12531" width="2.26953125" style="1" customWidth="1"/>
    <col min="12532" max="12532" width="6.26953125" style="1" customWidth="1"/>
    <col min="12533" max="12533" width="11.453125" style="1" customWidth="1"/>
    <col min="12534" max="12534" width="2.7265625" style="1" customWidth="1"/>
    <col min="12535" max="12535" width="6.26953125" style="1" customWidth="1"/>
    <col min="12536" max="12536" width="13.26953125" style="1" customWidth="1"/>
    <col min="12537" max="12537" width="3" style="1" customWidth="1"/>
    <col min="12538" max="12538" width="6.26953125" style="1" customWidth="1"/>
    <col min="12539" max="12539" width="11.26953125" style="1" customWidth="1"/>
    <col min="12540" max="12540" width="3.26953125" style="1" customWidth="1"/>
    <col min="12541" max="12541" width="6.26953125" style="1" customWidth="1"/>
    <col min="12542" max="12542" width="11.453125" style="1" customWidth="1"/>
    <col min="12543" max="12543" width="3.453125" style="1" customWidth="1"/>
    <col min="12544" max="12544" width="13.26953125" style="1" customWidth="1"/>
    <col min="12545" max="12780" width="8.7265625" style="1"/>
    <col min="12781" max="12781" width="7" style="1" customWidth="1"/>
    <col min="12782" max="12782" width="33.7265625" style="1" customWidth="1"/>
    <col min="12783" max="12783" width="7.7265625" style="1" customWidth="1"/>
    <col min="12784" max="12784" width="4.7265625" style="1" customWidth="1"/>
    <col min="12785" max="12785" width="6.26953125" style="1" customWidth="1"/>
    <col min="12786" max="12786" width="10.1796875" style="1" customWidth="1"/>
    <col min="12787" max="12787" width="2.26953125" style="1" customWidth="1"/>
    <col min="12788" max="12788" width="6.26953125" style="1" customWidth="1"/>
    <col min="12789" max="12789" width="11.453125" style="1" customWidth="1"/>
    <col min="12790" max="12790" width="2.7265625" style="1" customWidth="1"/>
    <col min="12791" max="12791" width="6.26953125" style="1" customWidth="1"/>
    <col min="12792" max="12792" width="13.26953125" style="1" customWidth="1"/>
    <col min="12793" max="12793" width="3" style="1" customWidth="1"/>
    <col min="12794" max="12794" width="6.26953125" style="1" customWidth="1"/>
    <col min="12795" max="12795" width="11.26953125" style="1" customWidth="1"/>
    <col min="12796" max="12796" width="3.26953125" style="1" customWidth="1"/>
    <col min="12797" max="12797" width="6.26953125" style="1" customWidth="1"/>
    <col min="12798" max="12798" width="11.453125" style="1" customWidth="1"/>
    <col min="12799" max="12799" width="3.453125" style="1" customWidth="1"/>
    <col min="12800" max="12800" width="13.26953125" style="1" customWidth="1"/>
    <col min="12801" max="13036" width="8.7265625" style="1"/>
    <col min="13037" max="13037" width="7" style="1" customWidth="1"/>
    <col min="13038" max="13038" width="33.7265625" style="1" customWidth="1"/>
    <col min="13039" max="13039" width="7.7265625" style="1" customWidth="1"/>
    <col min="13040" max="13040" width="4.7265625" style="1" customWidth="1"/>
    <col min="13041" max="13041" width="6.26953125" style="1" customWidth="1"/>
    <col min="13042" max="13042" width="10.1796875" style="1" customWidth="1"/>
    <col min="13043" max="13043" width="2.26953125" style="1" customWidth="1"/>
    <col min="13044" max="13044" width="6.26953125" style="1" customWidth="1"/>
    <col min="13045" max="13045" width="11.453125" style="1" customWidth="1"/>
    <col min="13046" max="13046" width="2.7265625" style="1" customWidth="1"/>
    <col min="13047" max="13047" width="6.26953125" style="1" customWidth="1"/>
    <col min="13048" max="13048" width="13.26953125" style="1" customWidth="1"/>
    <col min="13049" max="13049" width="3" style="1" customWidth="1"/>
    <col min="13050" max="13050" width="6.26953125" style="1" customWidth="1"/>
    <col min="13051" max="13051" width="11.26953125" style="1" customWidth="1"/>
    <col min="13052" max="13052" width="3.26953125" style="1" customWidth="1"/>
    <col min="13053" max="13053" width="6.26953125" style="1" customWidth="1"/>
    <col min="13054" max="13054" width="11.453125" style="1" customWidth="1"/>
    <col min="13055" max="13055" width="3.453125" style="1" customWidth="1"/>
    <col min="13056" max="13056" width="13.26953125" style="1" customWidth="1"/>
    <col min="13057" max="13292" width="8.7265625" style="1"/>
    <col min="13293" max="13293" width="7" style="1" customWidth="1"/>
    <col min="13294" max="13294" width="33.7265625" style="1" customWidth="1"/>
    <col min="13295" max="13295" width="7.7265625" style="1" customWidth="1"/>
    <col min="13296" max="13296" width="4.7265625" style="1" customWidth="1"/>
    <col min="13297" max="13297" width="6.26953125" style="1" customWidth="1"/>
    <col min="13298" max="13298" width="10.1796875" style="1" customWidth="1"/>
    <col min="13299" max="13299" width="2.26953125" style="1" customWidth="1"/>
    <col min="13300" max="13300" width="6.26953125" style="1" customWidth="1"/>
    <col min="13301" max="13301" width="11.453125" style="1" customWidth="1"/>
    <col min="13302" max="13302" width="2.7265625" style="1" customWidth="1"/>
    <col min="13303" max="13303" width="6.26953125" style="1" customWidth="1"/>
    <col min="13304" max="13304" width="13.26953125" style="1" customWidth="1"/>
    <col min="13305" max="13305" width="3" style="1" customWidth="1"/>
    <col min="13306" max="13306" width="6.26953125" style="1" customWidth="1"/>
    <col min="13307" max="13307" width="11.26953125" style="1" customWidth="1"/>
    <col min="13308" max="13308" width="3.26953125" style="1" customWidth="1"/>
    <col min="13309" max="13309" width="6.26953125" style="1" customWidth="1"/>
    <col min="13310" max="13310" width="11.453125" style="1" customWidth="1"/>
    <col min="13311" max="13311" width="3.453125" style="1" customWidth="1"/>
    <col min="13312" max="13312" width="13.26953125" style="1" customWidth="1"/>
    <col min="13313" max="13548" width="8.7265625" style="1"/>
    <col min="13549" max="13549" width="7" style="1" customWidth="1"/>
    <col min="13550" max="13550" width="33.7265625" style="1" customWidth="1"/>
    <col min="13551" max="13551" width="7.7265625" style="1" customWidth="1"/>
    <col min="13552" max="13552" width="4.7265625" style="1" customWidth="1"/>
    <col min="13553" max="13553" width="6.26953125" style="1" customWidth="1"/>
    <col min="13554" max="13554" width="10.1796875" style="1" customWidth="1"/>
    <col min="13555" max="13555" width="2.26953125" style="1" customWidth="1"/>
    <col min="13556" max="13556" width="6.26953125" style="1" customWidth="1"/>
    <col min="13557" max="13557" width="11.453125" style="1" customWidth="1"/>
    <col min="13558" max="13558" width="2.7265625" style="1" customWidth="1"/>
    <col min="13559" max="13559" width="6.26953125" style="1" customWidth="1"/>
    <col min="13560" max="13560" width="13.26953125" style="1" customWidth="1"/>
    <col min="13561" max="13561" width="3" style="1" customWidth="1"/>
    <col min="13562" max="13562" width="6.26953125" style="1" customWidth="1"/>
    <col min="13563" max="13563" width="11.26953125" style="1" customWidth="1"/>
    <col min="13564" max="13564" width="3.26953125" style="1" customWidth="1"/>
    <col min="13565" max="13565" width="6.26953125" style="1" customWidth="1"/>
    <col min="13566" max="13566" width="11.453125" style="1" customWidth="1"/>
    <col min="13567" max="13567" width="3.453125" style="1" customWidth="1"/>
    <col min="13568" max="13568" width="13.26953125" style="1" customWidth="1"/>
    <col min="13569" max="13804" width="8.7265625" style="1"/>
    <col min="13805" max="13805" width="7" style="1" customWidth="1"/>
    <col min="13806" max="13806" width="33.7265625" style="1" customWidth="1"/>
    <col min="13807" max="13807" width="7.7265625" style="1" customWidth="1"/>
    <col min="13808" max="13808" width="4.7265625" style="1" customWidth="1"/>
    <col min="13809" max="13809" width="6.26953125" style="1" customWidth="1"/>
    <col min="13810" max="13810" width="10.1796875" style="1" customWidth="1"/>
    <col min="13811" max="13811" width="2.26953125" style="1" customWidth="1"/>
    <col min="13812" max="13812" width="6.26953125" style="1" customWidth="1"/>
    <col min="13813" max="13813" width="11.453125" style="1" customWidth="1"/>
    <col min="13814" max="13814" width="2.7265625" style="1" customWidth="1"/>
    <col min="13815" max="13815" width="6.26953125" style="1" customWidth="1"/>
    <col min="13816" max="13816" width="13.26953125" style="1" customWidth="1"/>
    <col min="13817" max="13817" width="3" style="1" customWidth="1"/>
    <col min="13818" max="13818" width="6.26953125" style="1" customWidth="1"/>
    <col min="13819" max="13819" width="11.26953125" style="1" customWidth="1"/>
    <col min="13820" max="13820" width="3.26953125" style="1" customWidth="1"/>
    <col min="13821" max="13821" width="6.26953125" style="1" customWidth="1"/>
    <col min="13822" max="13822" width="11.453125" style="1" customWidth="1"/>
    <col min="13823" max="13823" width="3.453125" style="1" customWidth="1"/>
    <col min="13824" max="13824" width="13.26953125" style="1" customWidth="1"/>
    <col min="13825" max="14060" width="8.7265625" style="1"/>
    <col min="14061" max="14061" width="7" style="1" customWidth="1"/>
    <col min="14062" max="14062" width="33.7265625" style="1" customWidth="1"/>
    <col min="14063" max="14063" width="7.7265625" style="1" customWidth="1"/>
    <col min="14064" max="14064" width="4.7265625" style="1" customWidth="1"/>
    <col min="14065" max="14065" width="6.26953125" style="1" customWidth="1"/>
    <col min="14066" max="14066" width="10.1796875" style="1" customWidth="1"/>
    <col min="14067" max="14067" width="2.26953125" style="1" customWidth="1"/>
    <col min="14068" max="14068" width="6.26953125" style="1" customWidth="1"/>
    <col min="14069" max="14069" width="11.453125" style="1" customWidth="1"/>
    <col min="14070" max="14070" width="2.7265625" style="1" customWidth="1"/>
    <col min="14071" max="14071" width="6.26953125" style="1" customWidth="1"/>
    <col min="14072" max="14072" width="13.26953125" style="1" customWidth="1"/>
    <col min="14073" max="14073" width="3" style="1" customWidth="1"/>
    <col min="14074" max="14074" width="6.26953125" style="1" customWidth="1"/>
    <col min="14075" max="14075" width="11.26953125" style="1" customWidth="1"/>
    <col min="14076" max="14076" width="3.26953125" style="1" customWidth="1"/>
    <col min="14077" max="14077" width="6.26953125" style="1" customWidth="1"/>
    <col min="14078" max="14078" width="11.453125" style="1" customWidth="1"/>
    <col min="14079" max="14079" width="3.453125" style="1" customWidth="1"/>
    <col min="14080" max="14080" width="13.26953125" style="1" customWidth="1"/>
    <col min="14081" max="14316" width="8.7265625" style="1"/>
    <col min="14317" max="14317" width="7" style="1" customWidth="1"/>
    <col min="14318" max="14318" width="33.7265625" style="1" customWidth="1"/>
    <col min="14319" max="14319" width="7.7265625" style="1" customWidth="1"/>
    <col min="14320" max="14320" width="4.7265625" style="1" customWidth="1"/>
    <col min="14321" max="14321" width="6.26953125" style="1" customWidth="1"/>
    <col min="14322" max="14322" width="10.1796875" style="1" customWidth="1"/>
    <col min="14323" max="14323" width="2.26953125" style="1" customWidth="1"/>
    <col min="14324" max="14324" width="6.26953125" style="1" customWidth="1"/>
    <col min="14325" max="14325" width="11.453125" style="1" customWidth="1"/>
    <col min="14326" max="14326" width="2.7265625" style="1" customWidth="1"/>
    <col min="14327" max="14327" width="6.26953125" style="1" customWidth="1"/>
    <col min="14328" max="14328" width="13.26953125" style="1" customWidth="1"/>
    <col min="14329" max="14329" width="3" style="1" customWidth="1"/>
    <col min="14330" max="14330" width="6.26953125" style="1" customWidth="1"/>
    <col min="14331" max="14331" width="11.26953125" style="1" customWidth="1"/>
    <col min="14332" max="14332" width="3.26953125" style="1" customWidth="1"/>
    <col min="14333" max="14333" width="6.26953125" style="1" customWidth="1"/>
    <col min="14334" max="14334" width="11.453125" style="1" customWidth="1"/>
    <col min="14335" max="14335" width="3.453125" style="1" customWidth="1"/>
    <col min="14336" max="14336" width="13.26953125" style="1" customWidth="1"/>
    <col min="14337" max="14572" width="8.7265625" style="1"/>
    <col min="14573" max="14573" width="7" style="1" customWidth="1"/>
    <col min="14574" max="14574" width="33.7265625" style="1" customWidth="1"/>
    <col min="14575" max="14575" width="7.7265625" style="1" customWidth="1"/>
    <col min="14576" max="14576" width="4.7265625" style="1" customWidth="1"/>
    <col min="14577" max="14577" width="6.26953125" style="1" customWidth="1"/>
    <col min="14578" max="14578" width="10.1796875" style="1" customWidth="1"/>
    <col min="14579" max="14579" width="2.26953125" style="1" customWidth="1"/>
    <col min="14580" max="14580" width="6.26953125" style="1" customWidth="1"/>
    <col min="14581" max="14581" width="11.453125" style="1" customWidth="1"/>
    <col min="14582" max="14582" width="2.7265625" style="1" customWidth="1"/>
    <col min="14583" max="14583" width="6.26953125" style="1" customWidth="1"/>
    <col min="14584" max="14584" width="13.26953125" style="1" customWidth="1"/>
    <col min="14585" max="14585" width="3" style="1" customWidth="1"/>
    <col min="14586" max="14586" width="6.26953125" style="1" customWidth="1"/>
    <col min="14587" max="14587" width="11.26953125" style="1" customWidth="1"/>
    <col min="14588" max="14588" width="3.26953125" style="1" customWidth="1"/>
    <col min="14589" max="14589" width="6.26953125" style="1" customWidth="1"/>
    <col min="14590" max="14590" width="11.453125" style="1" customWidth="1"/>
    <col min="14591" max="14591" width="3.453125" style="1" customWidth="1"/>
    <col min="14592" max="14592" width="13.26953125" style="1" customWidth="1"/>
    <col min="14593" max="14828" width="8.7265625" style="1"/>
    <col min="14829" max="14829" width="7" style="1" customWidth="1"/>
    <col min="14830" max="14830" width="33.7265625" style="1" customWidth="1"/>
    <col min="14831" max="14831" width="7.7265625" style="1" customWidth="1"/>
    <col min="14832" max="14832" width="4.7265625" style="1" customWidth="1"/>
    <col min="14833" max="14833" width="6.26953125" style="1" customWidth="1"/>
    <col min="14834" max="14834" width="10.1796875" style="1" customWidth="1"/>
    <col min="14835" max="14835" width="2.26953125" style="1" customWidth="1"/>
    <col min="14836" max="14836" width="6.26953125" style="1" customWidth="1"/>
    <col min="14837" max="14837" width="11.453125" style="1" customWidth="1"/>
    <col min="14838" max="14838" width="2.7265625" style="1" customWidth="1"/>
    <col min="14839" max="14839" width="6.26953125" style="1" customWidth="1"/>
    <col min="14840" max="14840" width="13.26953125" style="1" customWidth="1"/>
    <col min="14841" max="14841" width="3" style="1" customWidth="1"/>
    <col min="14842" max="14842" width="6.26953125" style="1" customWidth="1"/>
    <col min="14843" max="14843" width="11.26953125" style="1" customWidth="1"/>
    <col min="14844" max="14844" width="3.26953125" style="1" customWidth="1"/>
    <col min="14845" max="14845" width="6.26953125" style="1" customWidth="1"/>
    <col min="14846" max="14846" width="11.453125" style="1" customWidth="1"/>
    <col min="14847" max="14847" width="3.453125" style="1" customWidth="1"/>
    <col min="14848" max="14848" width="13.26953125" style="1" customWidth="1"/>
    <col min="14849" max="15084" width="8.7265625" style="1"/>
    <col min="15085" max="15085" width="7" style="1" customWidth="1"/>
    <col min="15086" max="15086" width="33.7265625" style="1" customWidth="1"/>
    <col min="15087" max="15087" width="7.7265625" style="1" customWidth="1"/>
    <col min="15088" max="15088" width="4.7265625" style="1" customWidth="1"/>
    <col min="15089" max="15089" width="6.26953125" style="1" customWidth="1"/>
    <col min="15090" max="15090" width="10.1796875" style="1" customWidth="1"/>
    <col min="15091" max="15091" width="2.26953125" style="1" customWidth="1"/>
    <col min="15092" max="15092" width="6.26953125" style="1" customWidth="1"/>
    <col min="15093" max="15093" width="11.453125" style="1" customWidth="1"/>
    <col min="15094" max="15094" width="2.7265625" style="1" customWidth="1"/>
    <col min="15095" max="15095" width="6.26953125" style="1" customWidth="1"/>
    <col min="15096" max="15096" width="13.26953125" style="1" customWidth="1"/>
    <col min="15097" max="15097" width="3" style="1" customWidth="1"/>
    <col min="15098" max="15098" width="6.26953125" style="1" customWidth="1"/>
    <col min="15099" max="15099" width="11.26953125" style="1" customWidth="1"/>
    <col min="15100" max="15100" width="3.26953125" style="1" customWidth="1"/>
    <col min="15101" max="15101" width="6.26953125" style="1" customWidth="1"/>
    <col min="15102" max="15102" width="11.453125" style="1" customWidth="1"/>
    <col min="15103" max="15103" width="3.453125" style="1" customWidth="1"/>
    <col min="15104" max="15104" width="13.26953125" style="1" customWidth="1"/>
    <col min="15105" max="15340" width="8.7265625" style="1"/>
    <col min="15341" max="15341" width="7" style="1" customWidth="1"/>
    <col min="15342" max="15342" width="33.7265625" style="1" customWidth="1"/>
    <col min="15343" max="15343" width="7.7265625" style="1" customWidth="1"/>
    <col min="15344" max="15344" width="4.7265625" style="1" customWidth="1"/>
    <col min="15345" max="15345" width="6.26953125" style="1" customWidth="1"/>
    <col min="15346" max="15346" width="10.1796875" style="1" customWidth="1"/>
    <col min="15347" max="15347" width="2.26953125" style="1" customWidth="1"/>
    <col min="15348" max="15348" width="6.26953125" style="1" customWidth="1"/>
    <col min="15349" max="15349" width="11.453125" style="1" customWidth="1"/>
    <col min="15350" max="15350" width="2.7265625" style="1" customWidth="1"/>
    <col min="15351" max="15351" width="6.26953125" style="1" customWidth="1"/>
    <col min="15352" max="15352" width="13.26953125" style="1" customWidth="1"/>
    <col min="15353" max="15353" width="3" style="1" customWidth="1"/>
    <col min="15354" max="15354" width="6.26953125" style="1" customWidth="1"/>
    <col min="15355" max="15355" width="11.26953125" style="1" customWidth="1"/>
    <col min="15356" max="15356" width="3.26953125" style="1" customWidth="1"/>
    <col min="15357" max="15357" width="6.26953125" style="1" customWidth="1"/>
    <col min="15358" max="15358" width="11.453125" style="1" customWidth="1"/>
    <col min="15359" max="15359" width="3.453125" style="1" customWidth="1"/>
    <col min="15360" max="15360" width="13.26953125" style="1" customWidth="1"/>
    <col min="15361" max="15596" width="8.7265625" style="1"/>
    <col min="15597" max="15597" width="7" style="1" customWidth="1"/>
    <col min="15598" max="15598" width="33.7265625" style="1" customWidth="1"/>
    <col min="15599" max="15599" width="7.7265625" style="1" customWidth="1"/>
    <col min="15600" max="15600" width="4.7265625" style="1" customWidth="1"/>
    <col min="15601" max="15601" width="6.26953125" style="1" customWidth="1"/>
    <col min="15602" max="15602" width="10.1796875" style="1" customWidth="1"/>
    <col min="15603" max="15603" width="2.26953125" style="1" customWidth="1"/>
    <col min="15604" max="15604" width="6.26953125" style="1" customWidth="1"/>
    <col min="15605" max="15605" width="11.453125" style="1" customWidth="1"/>
    <col min="15606" max="15606" width="2.7265625" style="1" customWidth="1"/>
    <col min="15607" max="15607" width="6.26953125" style="1" customWidth="1"/>
    <col min="15608" max="15608" width="13.26953125" style="1" customWidth="1"/>
    <col min="15609" max="15609" width="3" style="1" customWidth="1"/>
    <col min="15610" max="15610" width="6.26953125" style="1" customWidth="1"/>
    <col min="15611" max="15611" width="11.26953125" style="1" customWidth="1"/>
    <col min="15612" max="15612" width="3.26953125" style="1" customWidth="1"/>
    <col min="15613" max="15613" width="6.26953125" style="1" customWidth="1"/>
    <col min="15614" max="15614" width="11.453125" style="1" customWidth="1"/>
    <col min="15615" max="15615" width="3.453125" style="1" customWidth="1"/>
    <col min="15616" max="15616" width="13.26953125" style="1" customWidth="1"/>
    <col min="15617" max="15852" width="8.7265625" style="1"/>
    <col min="15853" max="15853" width="7" style="1" customWidth="1"/>
    <col min="15854" max="15854" width="33.7265625" style="1" customWidth="1"/>
    <col min="15855" max="15855" width="7.7265625" style="1" customWidth="1"/>
    <col min="15856" max="15856" width="4.7265625" style="1" customWidth="1"/>
    <col min="15857" max="15857" width="6.26953125" style="1" customWidth="1"/>
    <col min="15858" max="15858" width="10.1796875" style="1" customWidth="1"/>
    <col min="15859" max="15859" width="2.26953125" style="1" customWidth="1"/>
    <col min="15860" max="15860" width="6.26953125" style="1" customWidth="1"/>
    <col min="15861" max="15861" width="11.453125" style="1" customWidth="1"/>
    <col min="15862" max="15862" width="2.7265625" style="1" customWidth="1"/>
    <col min="15863" max="15863" width="6.26953125" style="1" customWidth="1"/>
    <col min="15864" max="15864" width="13.26953125" style="1" customWidth="1"/>
    <col min="15865" max="15865" width="3" style="1" customWidth="1"/>
    <col min="15866" max="15866" width="6.26953125" style="1" customWidth="1"/>
    <col min="15867" max="15867" width="11.26953125" style="1" customWidth="1"/>
    <col min="15868" max="15868" width="3.26953125" style="1" customWidth="1"/>
    <col min="15869" max="15869" width="6.26953125" style="1" customWidth="1"/>
    <col min="15870" max="15870" width="11.453125" style="1" customWidth="1"/>
    <col min="15871" max="15871" width="3.453125" style="1" customWidth="1"/>
    <col min="15872" max="15872" width="13.26953125" style="1" customWidth="1"/>
    <col min="15873" max="16108" width="8.7265625" style="1"/>
    <col min="16109" max="16109" width="7" style="1" customWidth="1"/>
    <col min="16110" max="16110" width="33.7265625" style="1" customWidth="1"/>
    <col min="16111" max="16111" width="7.7265625" style="1" customWidth="1"/>
    <col min="16112" max="16112" width="4.7265625" style="1" customWidth="1"/>
    <col min="16113" max="16113" width="6.26953125" style="1" customWidth="1"/>
    <col min="16114" max="16114" width="10.1796875" style="1" customWidth="1"/>
    <col min="16115" max="16115" width="2.26953125" style="1" customWidth="1"/>
    <col min="16116" max="16116" width="6.26953125" style="1" customWidth="1"/>
    <col min="16117" max="16117" width="11.453125" style="1" customWidth="1"/>
    <col min="16118" max="16118" width="2.7265625" style="1" customWidth="1"/>
    <col min="16119" max="16119" width="6.26953125" style="1" customWidth="1"/>
    <col min="16120" max="16120" width="13.26953125" style="1" customWidth="1"/>
    <col min="16121" max="16121" width="3" style="1" customWidth="1"/>
    <col min="16122" max="16122" width="6.26953125" style="1" customWidth="1"/>
    <col min="16123" max="16123" width="11.26953125" style="1" customWidth="1"/>
    <col min="16124" max="16124" width="3.26953125" style="1" customWidth="1"/>
    <col min="16125" max="16125" width="6.26953125" style="1" customWidth="1"/>
    <col min="16126" max="16126" width="11.453125" style="1" customWidth="1"/>
    <col min="16127" max="16127" width="3.453125" style="1" customWidth="1"/>
    <col min="16128" max="16128" width="13.26953125" style="1" customWidth="1"/>
    <col min="16129" max="16384" width="8.7265625" style="1"/>
  </cols>
  <sheetData>
    <row r="1" spans="1:32" ht="23" x14ac:dyDescent="0.5">
      <c r="A1" s="426" t="s">
        <v>296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</row>
    <row r="2" spans="1:32" ht="15.5" x14ac:dyDescent="0.35">
      <c r="A2" s="451" t="str">
        <f>'Proposal Information'!B2</f>
        <v>Revised April 2025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</row>
    <row r="3" spans="1:32" ht="20" x14ac:dyDescent="0.4">
      <c r="A3" s="253"/>
      <c r="B3" s="253" t="s">
        <v>10</v>
      </c>
      <c r="C3" s="378" t="str">
        <f>'Budget Request Form'!D4</f>
        <v>Title</v>
      </c>
      <c r="D3" s="30"/>
      <c r="E3" s="30"/>
      <c r="F3" s="7"/>
      <c r="G3" s="7"/>
      <c r="H3" s="69"/>
      <c r="I3" s="7"/>
      <c r="J3" s="69"/>
      <c r="K3" s="7"/>
      <c r="L3" s="69"/>
      <c r="M3" s="7"/>
      <c r="N3" s="69"/>
      <c r="O3" s="7"/>
      <c r="P3" s="70"/>
    </row>
    <row r="4" spans="1:32" s="7" customFormat="1" ht="17.5" x14ac:dyDescent="0.35">
      <c r="A4" s="4"/>
      <c r="B4" s="4"/>
      <c r="C4" s="30"/>
      <c r="D4" s="30"/>
      <c r="E4" s="30"/>
      <c r="H4" s="69"/>
      <c r="J4" s="69"/>
      <c r="L4" s="69"/>
      <c r="N4" s="69"/>
      <c r="P4" s="70"/>
    </row>
    <row r="5" spans="1:32" ht="13" x14ac:dyDescent="0.3">
      <c r="A5" s="291"/>
      <c r="B5" s="291"/>
      <c r="C5" s="292"/>
      <c r="D5" s="292"/>
      <c r="E5" s="292" t="s">
        <v>11</v>
      </c>
      <c r="F5" s="293" t="str">
        <f>'Budget Request Form'!K6</f>
        <v>M/D/Y - M/D/Y</v>
      </c>
      <c r="G5" s="294"/>
      <c r="H5" s="293" t="str">
        <f>'Budget Request Form'!P6</f>
        <v>M/D/Y - M/D/Y</v>
      </c>
      <c r="I5" s="294"/>
      <c r="J5" s="293" t="str">
        <f>'Budget Request Form'!U6</f>
        <v>M/D/Y - M/D/Y</v>
      </c>
      <c r="K5" s="294"/>
      <c r="L5" s="293" t="str">
        <f>'Budget Request Form'!Z6</f>
        <v>M/D/Y - M/D/Y</v>
      </c>
      <c r="M5" s="294"/>
      <c r="N5" s="293" t="str">
        <f>'Budget Request Form'!AE6</f>
        <v>M/D/Y - M/D/Y</v>
      </c>
      <c r="O5" s="294"/>
      <c r="P5" s="295"/>
    </row>
    <row r="6" spans="1:32" ht="13" x14ac:dyDescent="0.3">
      <c r="A6" s="271" t="s">
        <v>12</v>
      </c>
      <c r="B6" s="274" t="s">
        <v>266</v>
      </c>
      <c r="C6" s="271"/>
      <c r="D6" s="271"/>
      <c r="E6" s="271"/>
      <c r="F6" s="273" t="s">
        <v>1</v>
      </c>
      <c r="G6" s="272"/>
      <c r="H6" s="273" t="s">
        <v>2</v>
      </c>
      <c r="I6" s="272"/>
      <c r="J6" s="273" t="s">
        <v>3</v>
      </c>
      <c r="K6" s="272"/>
      <c r="L6" s="273" t="s">
        <v>4</v>
      </c>
      <c r="M6" s="272"/>
      <c r="N6" s="273" t="s">
        <v>5</v>
      </c>
      <c r="O6" s="275"/>
      <c r="P6" s="273" t="s">
        <v>6</v>
      </c>
    </row>
    <row r="7" spans="1:32" x14ac:dyDescent="0.25">
      <c r="A7" s="252"/>
      <c r="B7" s="252"/>
      <c r="C7" s="276"/>
      <c r="D7" s="276"/>
      <c r="E7" s="276"/>
      <c r="F7" s="277"/>
      <c r="G7" s="278"/>
      <c r="H7" s="277"/>
      <c r="I7" s="278"/>
      <c r="J7" s="277"/>
      <c r="K7" s="278"/>
      <c r="L7" s="277"/>
      <c r="M7" s="278"/>
      <c r="N7" s="277"/>
      <c r="O7" s="278"/>
      <c r="P7" s="277"/>
    </row>
    <row r="8" spans="1:32" x14ac:dyDescent="0.25">
      <c r="A8" s="285" t="s">
        <v>14</v>
      </c>
      <c r="B8" s="285"/>
      <c r="C8" s="286"/>
      <c r="D8" s="286"/>
      <c r="E8" s="286"/>
      <c r="F8" s="287">
        <f>'Budget Request Form'!K153</f>
        <v>0</v>
      </c>
      <c r="G8" s="288"/>
      <c r="H8" s="287">
        <f>'Budget Request Form'!P153</f>
        <v>0</v>
      </c>
      <c r="I8" s="288"/>
      <c r="J8" s="287">
        <f>'Budget Request Form'!U153</f>
        <v>0</v>
      </c>
      <c r="K8" s="288"/>
      <c r="L8" s="287">
        <f>'Budget Request Form'!Z153</f>
        <v>0</v>
      </c>
      <c r="M8" s="288"/>
      <c r="N8" s="287">
        <f>'Budget Request Form'!AE153</f>
        <v>0</v>
      </c>
      <c r="O8" s="288"/>
      <c r="P8" s="287">
        <f>SUM(F8:N8)</f>
        <v>0</v>
      </c>
    </row>
    <row r="9" spans="1:32" x14ac:dyDescent="0.25">
      <c r="A9" s="285" t="s">
        <v>15</v>
      </c>
      <c r="B9" s="285"/>
      <c r="C9" s="286"/>
      <c r="D9" s="286"/>
      <c r="E9" s="286"/>
      <c r="F9" s="287">
        <f>'Budget Request Form'!K157+'Budget Request Form'!K161</f>
        <v>0</v>
      </c>
      <c r="G9" s="288"/>
      <c r="H9" s="287">
        <f>'Budget Request Form'!P157+'Budget Request Form'!P161</f>
        <v>0</v>
      </c>
      <c r="I9" s="288"/>
      <c r="J9" s="287">
        <f>'Budget Request Form'!U157+'Budget Request Form'!U161</f>
        <v>0</v>
      </c>
      <c r="K9" s="288"/>
      <c r="L9" s="287">
        <f>'Budget Request Form'!Z157+'Budget Request Form'!Z161</f>
        <v>0</v>
      </c>
      <c r="M9" s="288"/>
      <c r="N9" s="287">
        <f>'Budget Request Form'!AE157+'Budget Request Form'!AE161</f>
        <v>0</v>
      </c>
      <c r="O9" s="288"/>
      <c r="P9" s="287">
        <f>SUM(F9:N9)</f>
        <v>0</v>
      </c>
    </row>
    <row r="10" spans="1:32" x14ac:dyDescent="0.25">
      <c r="A10" s="252"/>
      <c r="B10" s="252"/>
      <c r="C10" s="276"/>
      <c r="D10" s="276"/>
      <c r="E10" s="276"/>
      <c r="F10" s="277"/>
      <c r="G10" s="278"/>
      <c r="H10" s="277"/>
      <c r="I10" s="278"/>
      <c r="J10" s="277"/>
      <c r="K10" s="278"/>
      <c r="L10" s="277"/>
      <c r="M10" s="278"/>
      <c r="N10" s="277"/>
      <c r="O10" s="278"/>
      <c r="P10" s="277"/>
    </row>
    <row r="11" spans="1:32" x14ac:dyDescent="0.25">
      <c r="A11" s="285" t="s">
        <v>263</v>
      </c>
      <c r="B11" s="285"/>
      <c r="C11" s="286"/>
      <c r="D11" s="286"/>
      <c r="E11" s="286"/>
      <c r="F11" s="287">
        <f>'HPU Cost Share Form'!K153</f>
        <v>0</v>
      </c>
      <c r="G11" s="288"/>
      <c r="H11" s="287">
        <f>'HPU Cost Share Form'!P153</f>
        <v>0</v>
      </c>
      <c r="I11" s="288"/>
      <c r="J11" s="287">
        <f>'HPU Cost Share Form'!U153</f>
        <v>0</v>
      </c>
      <c r="K11" s="288"/>
      <c r="L11" s="287">
        <f>'HPU Cost Share Form'!Z153</f>
        <v>0</v>
      </c>
      <c r="M11" s="288"/>
      <c r="N11" s="287">
        <f>'HPU Cost Share Form'!AE153</f>
        <v>0</v>
      </c>
      <c r="O11" s="288"/>
      <c r="P11" s="287">
        <f>SUM(F11:N11)</f>
        <v>0</v>
      </c>
    </row>
    <row r="12" spans="1:32" x14ac:dyDescent="0.25">
      <c r="A12" s="285" t="s">
        <v>264</v>
      </c>
      <c r="B12" s="285"/>
      <c r="C12" s="286"/>
      <c r="D12" s="286"/>
      <c r="E12" s="286"/>
      <c r="F12" s="287">
        <f>'HPU Cost Share Form'!K157+'HPU Cost Share Form'!K161</f>
        <v>0</v>
      </c>
      <c r="G12" s="288"/>
      <c r="H12" s="287">
        <f>'HPU Cost Share Form'!P1157+'HPU Cost Share Form'!P161</f>
        <v>0</v>
      </c>
      <c r="I12" s="288"/>
      <c r="J12" s="287">
        <f>'HPU Cost Share Form'!U157+'HPU Cost Share Form'!U161</f>
        <v>0</v>
      </c>
      <c r="K12" s="288"/>
      <c r="L12" s="287">
        <f>'HPU Cost Share Form'!Z157+'HPU Cost Share Form'!Z161</f>
        <v>0</v>
      </c>
      <c r="M12" s="288"/>
      <c r="N12" s="287">
        <f>'HPU Cost Share Form'!AE157+'HPU Cost Share Form'!AE161</f>
        <v>0</v>
      </c>
      <c r="O12" s="288"/>
      <c r="P12" s="287">
        <f>SUM(F12:N12)</f>
        <v>0</v>
      </c>
    </row>
    <row r="13" spans="1:32" x14ac:dyDescent="0.25">
      <c r="A13" s="252"/>
      <c r="B13" s="252"/>
      <c r="C13" s="276"/>
      <c r="D13" s="276"/>
      <c r="E13" s="276"/>
      <c r="F13" s="277"/>
      <c r="G13" s="278"/>
      <c r="H13" s="277"/>
      <c r="I13" s="278"/>
      <c r="J13" s="277"/>
      <c r="K13" s="278"/>
      <c r="L13" s="277"/>
      <c r="M13" s="278"/>
      <c r="N13" s="277"/>
      <c r="O13" s="278"/>
      <c r="P13" s="277"/>
    </row>
    <row r="14" spans="1:32" x14ac:dyDescent="0.25">
      <c r="A14" s="285" t="s">
        <v>265</v>
      </c>
      <c r="B14" s="285"/>
      <c r="C14" s="286"/>
      <c r="D14" s="286"/>
      <c r="E14" s="286"/>
      <c r="F14" s="287"/>
      <c r="G14" s="288"/>
      <c r="H14" s="287"/>
      <c r="I14" s="288"/>
      <c r="J14" s="287"/>
      <c r="K14" s="288"/>
      <c r="L14" s="287"/>
      <c r="M14" s="288"/>
      <c r="N14" s="287"/>
      <c r="O14" s="288"/>
      <c r="P14" s="287">
        <f t="shared" ref="P14:P19" si="0">SUM(F14:N14)</f>
        <v>0</v>
      </c>
    </row>
    <row r="15" spans="1:32" x14ac:dyDescent="0.25">
      <c r="A15" s="300">
        <f>'Non-HPU Cost Share Form'!B9</f>
        <v>0</v>
      </c>
      <c r="B15" s="296"/>
      <c r="C15" s="297"/>
      <c r="D15" s="297"/>
      <c r="E15" s="297"/>
      <c r="F15" s="298">
        <f>'Non-HPU Cost Share Form'!G9</f>
        <v>0</v>
      </c>
      <c r="G15" s="299"/>
      <c r="H15" s="298">
        <f>'Non-HPU Cost Share Form'!I9</f>
        <v>0</v>
      </c>
      <c r="I15" s="299"/>
      <c r="J15" s="298">
        <f>'Non-HPU Cost Share Form'!K9</f>
        <v>0</v>
      </c>
      <c r="K15" s="299"/>
      <c r="L15" s="298">
        <f>'Non-HPU Cost Share Form'!M9</f>
        <v>0</v>
      </c>
      <c r="M15" s="299"/>
      <c r="N15" s="298">
        <f>'Non-HPU Cost Share Form'!O9</f>
        <v>0</v>
      </c>
      <c r="O15" s="299"/>
      <c r="P15" s="298">
        <f t="shared" si="0"/>
        <v>0</v>
      </c>
    </row>
    <row r="16" spans="1:32" x14ac:dyDescent="0.25">
      <c r="A16" s="300">
        <f>'Non-HPU Cost Share Form'!B10</f>
        <v>0</v>
      </c>
      <c r="B16" s="296"/>
      <c r="C16" s="297"/>
      <c r="D16" s="297"/>
      <c r="E16" s="297"/>
      <c r="F16" s="298">
        <f>'Non-HPU Cost Share Form'!G10</f>
        <v>0</v>
      </c>
      <c r="G16" s="299"/>
      <c r="H16" s="298">
        <f>'Non-HPU Cost Share Form'!I10</f>
        <v>0</v>
      </c>
      <c r="I16" s="299"/>
      <c r="J16" s="298">
        <f>'Non-HPU Cost Share Form'!K10</f>
        <v>0</v>
      </c>
      <c r="K16" s="299"/>
      <c r="L16" s="298">
        <f>'Non-HPU Cost Share Form'!M10</f>
        <v>0</v>
      </c>
      <c r="M16" s="299"/>
      <c r="N16" s="298">
        <f>'Non-HPU Cost Share Form'!O10</f>
        <v>0</v>
      </c>
      <c r="O16" s="299"/>
      <c r="P16" s="298">
        <f>SUM(F16:N16)</f>
        <v>0</v>
      </c>
    </row>
    <row r="17" spans="1:17" x14ac:dyDescent="0.25">
      <c r="A17" s="300">
        <f>'Non-HPU Cost Share Form'!B11</f>
        <v>0</v>
      </c>
      <c r="B17" s="296"/>
      <c r="C17" s="297"/>
      <c r="D17" s="297"/>
      <c r="E17" s="297"/>
      <c r="F17" s="298">
        <f>'Non-HPU Cost Share Form'!G11</f>
        <v>0</v>
      </c>
      <c r="G17" s="299"/>
      <c r="H17" s="298">
        <f>'Non-HPU Cost Share Form'!I11</f>
        <v>0</v>
      </c>
      <c r="I17" s="299"/>
      <c r="J17" s="298">
        <f>'Non-HPU Cost Share Form'!K11</f>
        <v>0</v>
      </c>
      <c r="K17" s="299"/>
      <c r="L17" s="298">
        <f>'Non-HPU Cost Share Form'!M11</f>
        <v>0</v>
      </c>
      <c r="M17" s="299"/>
      <c r="N17" s="298">
        <f>'Non-HPU Cost Share Form'!O11</f>
        <v>0</v>
      </c>
      <c r="O17" s="299"/>
      <c r="P17" s="298">
        <f t="shared" si="0"/>
        <v>0</v>
      </c>
    </row>
    <row r="18" spans="1:17" x14ac:dyDescent="0.25">
      <c r="A18" s="300">
        <f>'Non-HPU Cost Share Form'!B12</f>
        <v>0</v>
      </c>
      <c r="B18" s="296"/>
      <c r="C18" s="297"/>
      <c r="D18" s="297"/>
      <c r="E18" s="297"/>
      <c r="F18" s="298">
        <f>'Non-HPU Cost Share Form'!G12</f>
        <v>0</v>
      </c>
      <c r="G18" s="299"/>
      <c r="H18" s="298">
        <f>'Non-HPU Cost Share Form'!I12</f>
        <v>0</v>
      </c>
      <c r="I18" s="299"/>
      <c r="J18" s="298">
        <f>'Non-HPU Cost Share Form'!K12</f>
        <v>0</v>
      </c>
      <c r="K18" s="299"/>
      <c r="L18" s="298">
        <f>'Non-HPU Cost Share Form'!M12</f>
        <v>0</v>
      </c>
      <c r="M18" s="299"/>
      <c r="N18" s="298">
        <f>'Non-HPU Cost Share Form'!O12</f>
        <v>0</v>
      </c>
      <c r="O18" s="299"/>
      <c r="P18" s="298">
        <f t="shared" si="0"/>
        <v>0</v>
      </c>
    </row>
    <row r="19" spans="1:17" x14ac:dyDescent="0.25">
      <c r="A19" s="300">
        <f>'Non-HPU Cost Share Form'!B13</f>
        <v>0</v>
      </c>
      <c r="B19" s="296"/>
      <c r="C19" s="297"/>
      <c r="D19" s="297"/>
      <c r="E19" s="297"/>
      <c r="F19" s="298">
        <f>'Non-HPU Cost Share Form'!G13</f>
        <v>0</v>
      </c>
      <c r="G19" s="299"/>
      <c r="H19" s="298">
        <f>'Non-HPU Cost Share Form'!I13</f>
        <v>0</v>
      </c>
      <c r="I19" s="299"/>
      <c r="J19" s="298">
        <f>'Non-HPU Cost Share Form'!K13</f>
        <v>0</v>
      </c>
      <c r="K19" s="299"/>
      <c r="L19" s="298">
        <f>'Non-HPU Cost Share Form'!M13</f>
        <v>0</v>
      </c>
      <c r="M19" s="299"/>
      <c r="N19" s="298">
        <f>'Non-HPU Cost Share Form'!O13</f>
        <v>0</v>
      </c>
      <c r="O19" s="299"/>
      <c r="P19" s="298">
        <f t="shared" si="0"/>
        <v>0</v>
      </c>
    </row>
    <row r="20" spans="1:17" x14ac:dyDescent="0.25">
      <c r="A20" s="300">
        <f>'Non-HPU Cost Share Form'!B14</f>
        <v>0</v>
      </c>
      <c r="B20" s="296"/>
      <c r="C20" s="297"/>
      <c r="D20" s="297"/>
      <c r="E20" s="297"/>
      <c r="F20" s="298">
        <f>'Non-HPU Cost Share Form'!G14</f>
        <v>0</v>
      </c>
      <c r="G20" s="299"/>
      <c r="H20" s="298">
        <f>'Non-HPU Cost Share Form'!I14</f>
        <v>0</v>
      </c>
      <c r="I20" s="299"/>
      <c r="J20" s="298">
        <f>'Non-HPU Cost Share Form'!K14</f>
        <v>0</v>
      </c>
      <c r="K20" s="299"/>
      <c r="L20" s="298">
        <f>'Non-HPU Cost Share Form'!M14</f>
        <v>0</v>
      </c>
      <c r="M20" s="299"/>
      <c r="N20" s="298">
        <f>'Non-HPU Cost Share Form'!O14</f>
        <v>0</v>
      </c>
      <c r="O20" s="299"/>
      <c r="P20" s="298">
        <f t="shared" ref="P20:P24" si="1">SUM(F20:N20)</f>
        <v>0</v>
      </c>
    </row>
    <row r="21" spans="1:17" x14ac:dyDescent="0.25">
      <c r="A21" s="300">
        <f>'Non-HPU Cost Share Form'!B15</f>
        <v>0</v>
      </c>
      <c r="B21" s="296"/>
      <c r="C21" s="297"/>
      <c r="D21" s="297"/>
      <c r="E21" s="297"/>
      <c r="F21" s="298">
        <f>'Non-HPU Cost Share Form'!G15</f>
        <v>0</v>
      </c>
      <c r="G21" s="299"/>
      <c r="H21" s="298">
        <f>'Non-HPU Cost Share Form'!I15</f>
        <v>0</v>
      </c>
      <c r="I21" s="299"/>
      <c r="J21" s="298">
        <f>'Non-HPU Cost Share Form'!K15</f>
        <v>0</v>
      </c>
      <c r="K21" s="299"/>
      <c r="L21" s="298">
        <f>'Non-HPU Cost Share Form'!M15</f>
        <v>0</v>
      </c>
      <c r="M21" s="299"/>
      <c r="N21" s="298">
        <f>'Non-HPU Cost Share Form'!O15</f>
        <v>0</v>
      </c>
      <c r="O21" s="299"/>
      <c r="P21" s="298">
        <f t="shared" si="1"/>
        <v>0</v>
      </c>
    </row>
    <row r="22" spans="1:17" x14ac:dyDescent="0.25">
      <c r="A22" s="300">
        <f>'Non-HPU Cost Share Form'!B16</f>
        <v>0</v>
      </c>
      <c r="B22" s="296"/>
      <c r="C22" s="297"/>
      <c r="D22" s="297"/>
      <c r="E22" s="297"/>
      <c r="F22" s="298">
        <f>'Non-HPU Cost Share Form'!G16</f>
        <v>0</v>
      </c>
      <c r="G22" s="299"/>
      <c r="H22" s="298">
        <f>'Non-HPU Cost Share Form'!I16</f>
        <v>0</v>
      </c>
      <c r="I22" s="299"/>
      <c r="J22" s="298">
        <f>'Non-HPU Cost Share Form'!K16</f>
        <v>0</v>
      </c>
      <c r="K22" s="299"/>
      <c r="L22" s="298">
        <f>'Non-HPU Cost Share Form'!M16</f>
        <v>0</v>
      </c>
      <c r="M22" s="299"/>
      <c r="N22" s="298">
        <f>'Non-HPU Cost Share Form'!O16</f>
        <v>0</v>
      </c>
      <c r="O22" s="299"/>
      <c r="P22" s="298">
        <f t="shared" si="1"/>
        <v>0</v>
      </c>
    </row>
    <row r="23" spans="1:17" x14ac:dyDescent="0.25">
      <c r="A23" s="300">
        <f>'Non-HPU Cost Share Form'!B17</f>
        <v>0</v>
      </c>
      <c r="B23" s="296"/>
      <c r="C23" s="297"/>
      <c r="D23" s="297"/>
      <c r="E23" s="297"/>
      <c r="F23" s="298">
        <f>'Non-HPU Cost Share Form'!G17</f>
        <v>0</v>
      </c>
      <c r="G23" s="299"/>
      <c r="H23" s="298">
        <f>'Non-HPU Cost Share Form'!I17</f>
        <v>0</v>
      </c>
      <c r="I23" s="299"/>
      <c r="J23" s="298">
        <f>'Non-HPU Cost Share Form'!K17</f>
        <v>0</v>
      </c>
      <c r="K23" s="299"/>
      <c r="L23" s="298">
        <f>'Non-HPU Cost Share Form'!M17</f>
        <v>0</v>
      </c>
      <c r="M23" s="299"/>
      <c r="N23" s="298">
        <f>'Non-HPU Cost Share Form'!O17</f>
        <v>0</v>
      </c>
      <c r="O23" s="299"/>
      <c r="P23" s="298">
        <f t="shared" si="1"/>
        <v>0</v>
      </c>
    </row>
    <row r="24" spans="1:17" x14ac:dyDescent="0.25">
      <c r="A24" s="300">
        <f>'Non-HPU Cost Share Form'!B18</f>
        <v>0</v>
      </c>
      <c r="B24" s="296"/>
      <c r="C24" s="297"/>
      <c r="D24" s="297"/>
      <c r="E24" s="297"/>
      <c r="F24" s="298">
        <f>'Non-HPU Cost Share Form'!G18</f>
        <v>0</v>
      </c>
      <c r="G24" s="299"/>
      <c r="H24" s="298">
        <f>'Non-HPU Cost Share Form'!I18</f>
        <v>0</v>
      </c>
      <c r="I24" s="299"/>
      <c r="J24" s="298">
        <f>'Non-HPU Cost Share Form'!K18</f>
        <v>0</v>
      </c>
      <c r="K24" s="299"/>
      <c r="L24" s="298">
        <f>'Non-HPU Cost Share Form'!M18</f>
        <v>0</v>
      </c>
      <c r="M24" s="299"/>
      <c r="N24" s="298">
        <f>'Non-HPU Cost Share Form'!O18</f>
        <v>0</v>
      </c>
      <c r="O24" s="299"/>
      <c r="P24" s="298">
        <f t="shared" si="1"/>
        <v>0</v>
      </c>
    </row>
    <row r="25" spans="1:17" x14ac:dyDescent="0.25">
      <c r="A25" s="252"/>
      <c r="B25" s="252"/>
      <c r="C25" s="276"/>
      <c r="D25" s="276"/>
      <c r="E25" s="276"/>
      <c r="F25" s="277"/>
      <c r="G25" s="278"/>
      <c r="H25" s="277"/>
      <c r="I25" s="278"/>
      <c r="J25" s="277"/>
      <c r="K25" s="278"/>
      <c r="L25" s="277"/>
      <c r="M25" s="278"/>
      <c r="N25" s="277"/>
      <c r="O25" s="278"/>
      <c r="P25" s="277"/>
    </row>
    <row r="26" spans="1:17" x14ac:dyDescent="0.25">
      <c r="A26" s="252"/>
      <c r="B26" s="252"/>
      <c r="C26" s="276"/>
      <c r="D26" s="276"/>
      <c r="E26" s="276"/>
      <c r="F26" s="277"/>
      <c r="G26" s="278"/>
      <c r="H26" s="277"/>
      <c r="I26" s="278"/>
      <c r="J26" s="277"/>
      <c r="K26" s="278"/>
      <c r="L26" s="277"/>
      <c r="M26" s="278"/>
      <c r="N26" s="277"/>
      <c r="O26" s="278"/>
      <c r="P26" s="277"/>
    </row>
    <row r="27" spans="1:17" ht="13" x14ac:dyDescent="0.3">
      <c r="A27" s="279" t="s">
        <v>6</v>
      </c>
      <c r="B27" s="280"/>
      <c r="C27" s="281"/>
      <c r="D27" s="281"/>
      <c r="E27" s="281"/>
      <c r="F27" s="282">
        <f>SUM(F8:F26)</f>
        <v>0</v>
      </c>
      <c r="G27" s="283"/>
      <c r="H27" s="282">
        <f>SUM(H8:H26)</f>
        <v>0</v>
      </c>
      <c r="I27" s="283"/>
      <c r="J27" s="282">
        <f>SUM(J8:J26)</f>
        <v>0</v>
      </c>
      <c r="K27" s="283"/>
      <c r="L27" s="282">
        <f>SUM(L8:L26)</f>
        <v>0</v>
      </c>
      <c r="M27" s="283"/>
      <c r="N27" s="282">
        <f>SUM(N8:N26)</f>
        <v>0</v>
      </c>
      <c r="O27" s="283"/>
      <c r="P27" s="282">
        <f>SUM(P8:P26)</f>
        <v>0</v>
      </c>
      <c r="Q27" s="282">
        <f>SUM(P8:P24)</f>
        <v>0</v>
      </c>
    </row>
    <row r="28" spans="1:17" x14ac:dyDescent="0.25">
      <c r="A28" s="252"/>
      <c r="B28" s="252"/>
      <c r="C28" s="276"/>
      <c r="D28" s="276"/>
      <c r="E28" s="276"/>
      <c r="F28" s="277"/>
      <c r="G28" s="278"/>
      <c r="H28" s="277"/>
      <c r="I28" s="278"/>
      <c r="J28" s="277"/>
      <c r="K28" s="278"/>
      <c r="L28" s="277"/>
      <c r="M28" s="278"/>
      <c r="N28" s="277"/>
      <c r="O28" s="278"/>
      <c r="P28" s="277"/>
    </row>
    <row r="29" spans="1:17" x14ac:dyDescent="0.25">
      <c r="F29" s="354"/>
      <c r="H29" s="354"/>
      <c r="J29" s="354"/>
      <c r="L29" s="354"/>
      <c r="N29" s="354"/>
      <c r="P29" s="354"/>
    </row>
    <row r="31" spans="1:17" ht="15.75" customHeight="1" thickBot="1" x14ac:dyDescent="0.3">
      <c r="A31" s="301" t="s">
        <v>16</v>
      </c>
      <c r="B31" s="450"/>
      <c r="C31" s="450"/>
      <c r="D31" s="53" t="s">
        <v>17</v>
      </c>
      <c r="E31" s="302"/>
      <c r="I31" s="301" t="s">
        <v>18</v>
      </c>
      <c r="J31" s="450"/>
      <c r="K31" s="450"/>
      <c r="L31" s="450"/>
      <c r="M31" s="450"/>
      <c r="N31" s="452" t="s">
        <v>17</v>
      </c>
      <c r="O31" s="452"/>
      <c r="P31" s="302"/>
    </row>
    <row r="32" spans="1:17" ht="15.75" customHeight="1" x14ac:dyDescent="0.25">
      <c r="A32" s="301"/>
      <c r="B32" s="355"/>
      <c r="C32" s="355"/>
      <c r="D32" s="53"/>
      <c r="E32" s="354"/>
      <c r="I32" s="301"/>
      <c r="J32" s="355"/>
      <c r="K32" s="355"/>
      <c r="L32" s="355"/>
      <c r="M32" s="355"/>
      <c r="N32" s="303"/>
      <c r="O32" s="303"/>
      <c r="P32" s="354"/>
    </row>
    <row r="34" spans="1:16" ht="15.75" customHeight="1" thickBot="1" x14ac:dyDescent="0.3">
      <c r="A34" s="301" t="s">
        <v>19</v>
      </c>
      <c r="B34" s="450"/>
      <c r="C34" s="450"/>
      <c r="I34" s="303" t="s">
        <v>20</v>
      </c>
      <c r="J34" s="302"/>
      <c r="K34" s="304"/>
      <c r="L34" s="302"/>
      <c r="M34" s="304"/>
      <c r="N34" s="452" t="s">
        <v>17</v>
      </c>
      <c r="O34" s="452"/>
      <c r="P34" s="302"/>
    </row>
    <row r="35" spans="1:16" ht="15.75" customHeight="1" x14ac:dyDescent="0.25">
      <c r="A35" s="301"/>
      <c r="B35" s="355"/>
      <c r="C35" s="355"/>
      <c r="I35" s="303"/>
      <c r="J35" s="354"/>
      <c r="L35" s="354"/>
      <c r="N35" s="303"/>
      <c r="O35" s="303"/>
      <c r="P35" s="354"/>
    </row>
  </sheetData>
  <mergeCells count="7">
    <mergeCell ref="B34:C34"/>
    <mergeCell ref="A1:P1"/>
    <mergeCell ref="A2:P2"/>
    <mergeCell ref="J31:M31"/>
    <mergeCell ref="N31:O31"/>
    <mergeCell ref="N34:O34"/>
    <mergeCell ref="B31:C31"/>
  </mergeCells>
  <pageMargins left="0.5" right="0.5" top="0.5" bottom="0.5" header="0.3" footer="0.3"/>
  <pageSetup scale="62" fitToHeight="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CAD8-7C05-4469-9471-2F63621E831C}">
  <sheetPr>
    <pageSetUpPr fitToPage="1"/>
  </sheetPr>
  <dimension ref="A1:AG176"/>
  <sheetViews>
    <sheetView topLeftCell="G1" zoomScale="110" zoomScaleNormal="110" zoomScaleSheetLayoutView="120" zoomScalePageLayoutView="125" workbookViewId="0">
      <selection activeCell="D4" sqref="D4"/>
    </sheetView>
  </sheetViews>
  <sheetFormatPr defaultColWidth="8.7265625" defaultRowHeight="13" x14ac:dyDescent="0.3"/>
  <cols>
    <col min="1" max="1" width="7" style="3" customWidth="1"/>
    <col min="2" max="2" width="29.453125" style="1" customWidth="1"/>
    <col min="3" max="3" width="16.7265625" style="1" customWidth="1"/>
    <col min="4" max="4" width="13.453125" style="1" customWidth="1"/>
    <col min="5" max="5" width="13.81640625" style="29" customWidth="1"/>
    <col min="6" max="6" width="11.7265625" style="29" customWidth="1"/>
    <col min="7" max="7" width="14.26953125" style="29" customWidth="1"/>
    <col min="8" max="8" width="10.54296875" style="1" customWidth="1"/>
    <col min="9" max="9" width="14.26953125" style="1" customWidth="1"/>
    <col min="10" max="10" width="9.453125" style="1" customWidth="1"/>
    <col min="11" max="11" width="15" style="43" bestFit="1" customWidth="1"/>
    <col min="12" max="12" width="5" style="2" customWidth="1"/>
    <col min="13" max="13" width="8.453125" style="2" bestFit="1" customWidth="1"/>
    <col min="14" max="14" width="5.81640625" style="2" customWidth="1"/>
    <col min="15" max="15" width="6.26953125" style="2" customWidth="1"/>
    <col min="16" max="16" width="15.54296875" style="43" bestFit="1" customWidth="1"/>
    <col min="17" max="17" width="5.453125" style="2" customWidth="1"/>
    <col min="18" max="19" width="8.26953125" style="2" customWidth="1"/>
    <col min="20" max="20" width="5.453125" style="2" customWidth="1"/>
    <col min="21" max="21" width="15.7265625" style="43" customWidth="1"/>
    <col min="22" max="22" width="5.7265625" style="2" customWidth="1"/>
    <col min="23" max="24" width="7.7265625" style="2" customWidth="1"/>
    <col min="25" max="25" width="5.81640625" style="2" customWidth="1"/>
    <col min="26" max="26" width="12.1796875" style="43" bestFit="1" customWidth="1"/>
    <col min="27" max="27" width="5.1796875" style="2" customWidth="1"/>
    <col min="28" max="28" width="10" style="2" customWidth="1"/>
    <col min="29" max="29" width="6.453125" style="2" customWidth="1"/>
    <col min="30" max="30" width="7.81640625" style="2" customWidth="1"/>
    <col min="31" max="31" width="12.1796875" style="43" bestFit="1" customWidth="1"/>
    <col min="32" max="32" width="3.453125" style="2" customWidth="1"/>
    <col min="33" max="33" width="13.26953125" style="43" customWidth="1"/>
    <col min="34" max="253" width="8.7265625" style="1"/>
    <col min="254" max="254" width="7" style="1" customWidth="1"/>
    <col min="255" max="255" width="33.7265625" style="1" customWidth="1"/>
    <col min="256" max="256" width="7.7265625" style="1" customWidth="1"/>
    <col min="257" max="257" width="4.7265625" style="1" customWidth="1"/>
    <col min="258" max="258" width="6.26953125" style="1" customWidth="1"/>
    <col min="259" max="259" width="10.1796875" style="1" customWidth="1"/>
    <col min="260" max="260" width="2.26953125" style="1" customWidth="1"/>
    <col min="261" max="261" width="6.26953125" style="1" customWidth="1"/>
    <col min="262" max="262" width="11.453125" style="1" customWidth="1"/>
    <col min="263" max="263" width="2.7265625" style="1" customWidth="1"/>
    <col min="264" max="264" width="6.26953125" style="1" customWidth="1"/>
    <col min="265" max="265" width="13.26953125" style="1" customWidth="1"/>
    <col min="266" max="266" width="3" style="1" customWidth="1"/>
    <col min="267" max="267" width="6.26953125" style="1" customWidth="1"/>
    <col min="268" max="268" width="11.26953125" style="1" customWidth="1"/>
    <col min="269" max="269" width="3.26953125" style="1" customWidth="1"/>
    <col min="270" max="270" width="6.26953125" style="1" customWidth="1"/>
    <col min="271" max="271" width="11.453125" style="1" customWidth="1"/>
    <col min="272" max="272" width="3.453125" style="1" customWidth="1"/>
    <col min="273" max="273" width="13.26953125" style="1" customWidth="1"/>
    <col min="274" max="509" width="8.7265625" style="1"/>
    <col min="510" max="510" width="7" style="1" customWidth="1"/>
    <col min="511" max="511" width="33.7265625" style="1" customWidth="1"/>
    <col min="512" max="512" width="7.7265625" style="1" customWidth="1"/>
    <col min="513" max="513" width="4.7265625" style="1" customWidth="1"/>
    <col min="514" max="514" width="6.26953125" style="1" customWidth="1"/>
    <col min="515" max="515" width="10.1796875" style="1" customWidth="1"/>
    <col min="516" max="516" width="2.26953125" style="1" customWidth="1"/>
    <col min="517" max="517" width="6.26953125" style="1" customWidth="1"/>
    <col min="518" max="518" width="11.453125" style="1" customWidth="1"/>
    <col min="519" max="519" width="2.7265625" style="1" customWidth="1"/>
    <col min="520" max="520" width="6.26953125" style="1" customWidth="1"/>
    <col min="521" max="521" width="13.26953125" style="1" customWidth="1"/>
    <col min="522" max="522" width="3" style="1" customWidth="1"/>
    <col min="523" max="523" width="6.26953125" style="1" customWidth="1"/>
    <col min="524" max="524" width="11.26953125" style="1" customWidth="1"/>
    <col min="525" max="525" width="3.26953125" style="1" customWidth="1"/>
    <col min="526" max="526" width="6.26953125" style="1" customWidth="1"/>
    <col min="527" max="527" width="11.453125" style="1" customWidth="1"/>
    <col min="528" max="528" width="3.453125" style="1" customWidth="1"/>
    <col min="529" max="529" width="13.26953125" style="1" customWidth="1"/>
    <col min="530" max="765" width="8.7265625" style="1"/>
    <col min="766" max="766" width="7" style="1" customWidth="1"/>
    <col min="767" max="767" width="33.7265625" style="1" customWidth="1"/>
    <col min="768" max="768" width="7.7265625" style="1" customWidth="1"/>
    <col min="769" max="769" width="4.7265625" style="1" customWidth="1"/>
    <col min="770" max="770" width="6.26953125" style="1" customWidth="1"/>
    <col min="771" max="771" width="10.1796875" style="1" customWidth="1"/>
    <col min="772" max="772" width="2.26953125" style="1" customWidth="1"/>
    <col min="773" max="773" width="6.26953125" style="1" customWidth="1"/>
    <col min="774" max="774" width="11.453125" style="1" customWidth="1"/>
    <col min="775" max="775" width="2.7265625" style="1" customWidth="1"/>
    <col min="776" max="776" width="6.26953125" style="1" customWidth="1"/>
    <col min="777" max="777" width="13.26953125" style="1" customWidth="1"/>
    <col min="778" max="778" width="3" style="1" customWidth="1"/>
    <col min="779" max="779" width="6.26953125" style="1" customWidth="1"/>
    <col min="780" max="780" width="11.26953125" style="1" customWidth="1"/>
    <col min="781" max="781" width="3.26953125" style="1" customWidth="1"/>
    <col min="782" max="782" width="6.26953125" style="1" customWidth="1"/>
    <col min="783" max="783" width="11.453125" style="1" customWidth="1"/>
    <col min="784" max="784" width="3.453125" style="1" customWidth="1"/>
    <col min="785" max="785" width="13.26953125" style="1" customWidth="1"/>
    <col min="786" max="1021" width="8.7265625" style="1"/>
    <col min="1022" max="1022" width="7" style="1" customWidth="1"/>
    <col min="1023" max="1023" width="33.7265625" style="1" customWidth="1"/>
    <col min="1024" max="1024" width="7.7265625" style="1" customWidth="1"/>
    <col min="1025" max="1025" width="4.7265625" style="1" customWidth="1"/>
    <col min="1026" max="1026" width="6.26953125" style="1" customWidth="1"/>
    <col min="1027" max="1027" width="10.1796875" style="1" customWidth="1"/>
    <col min="1028" max="1028" width="2.26953125" style="1" customWidth="1"/>
    <col min="1029" max="1029" width="6.26953125" style="1" customWidth="1"/>
    <col min="1030" max="1030" width="11.453125" style="1" customWidth="1"/>
    <col min="1031" max="1031" width="2.7265625" style="1" customWidth="1"/>
    <col min="1032" max="1032" width="6.26953125" style="1" customWidth="1"/>
    <col min="1033" max="1033" width="13.26953125" style="1" customWidth="1"/>
    <col min="1034" max="1034" width="3" style="1" customWidth="1"/>
    <col min="1035" max="1035" width="6.26953125" style="1" customWidth="1"/>
    <col min="1036" max="1036" width="11.26953125" style="1" customWidth="1"/>
    <col min="1037" max="1037" width="3.26953125" style="1" customWidth="1"/>
    <col min="1038" max="1038" width="6.26953125" style="1" customWidth="1"/>
    <col min="1039" max="1039" width="11.453125" style="1" customWidth="1"/>
    <col min="1040" max="1040" width="3.453125" style="1" customWidth="1"/>
    <col min="1041" max="1041" width="13.26953125" style="1" customWidth="1"/>
    <col min="1042" max="1277" width="8.7265625" style="1"/>
    <col min="1278" max="1278" width="7" style="1" customWidth="1"/>
    <col min="1279" max="1279" width="33.7265625" style="1" customWidth="1"/>
    <col min="1280" max="1280" width="7.7265625" style="1" customWidth="1"/>
    <col min="1281" max="1281" width="4.7265625" style="1" customWidth="1"/>
    <col min="1282" max="1282" width="6.26953125" style="1" customWidth="1"/>
    <col min="1283" max="1283" width="10.1796875" style="1" customWidth="1"/>
    <col min="1284" max="1284" width="2.26953125" style="1" customWidth="1"/>
    <col min="1285" max="1285" width="6.26953125" style="1" customWidth="1"/>
    <col min="1286" max="1286" width="11.453125" style="1" customWidth="1"/>
    <col min="1287" max="1287" width="2.7265625" style="1" customWidth="1"/>
    <col min="1288" max="1288" width="6.26953125" style="1" customWidth="1"/>
    <col min="1289" max="1289" width="13.26953125" style="1" customWidth="1"/>
    <col min="1290" max="1290" width="3" style="1" customWidth="1"/>
    <col min="1291" max="1291" width="6.26953125" style="1" customWidth="1"/>
    <col min="1292" max="1292" width="11.26953125" style="1" customWidth="1"/>
    <col min="1293" max="1293" width="3.26953125" style="1" customWidth="1"/>
    <col min="1294" max="1294" width="6.26953125" style="1" customWidth="1"/>
    <col min="1295" max="1295" width="11.453125" style="1" customWidth="1"/>
    <col min="1296" max="1296" width="3.453125" style="1" customWidth="1"/>
    <col min="1297" max="1297" width="13.26953125" style="1" customWidth="1"/>
    <col min="1298" max="1533" width="8.7265625" style="1"/>
    <col min="1534" max="1534" width="7" style="1" customWidth="1"/>
    <col min="1535" max="1535" width="33.7265625" style="1" customWidth="1"/>
    <col min="1536" max="1536" width="7.7265625" style="1" customWidth="1"/>
    <col min="1537" max="1537" width="4.7265625" style="1" customWidth="1"/>
    <col min="1538" max="1538" width="6.26953125" style="1" customWidth="1"/>
    <col min="1539" max="1539" width="10.1796875" style="1" customWidth="1"/>
    <col min="1540" max="1540" width="2.26953125" style="1" customWidth="1"/>
    <col min="1541" max="1541" width="6.26953125" style="1" customWidth="1"/>
    <col min="1542" max="1542" width="11.453125" style="1" customWidth="1"/>
    <col min="1543" max="1543" width="2.7265625" style="1" customWidth="1"/>
    <col min="1544" max="1544" width="6.26953125" style="1" customWidth="1"/>
    <col min="1545" max="1545" width="13.26953125" style="1" customWidth="1"/>
    <col min="1546" max="1546" width="3" style="1" customWidth="1"/>
    <col min="1547" max="1547" width="6.26953125" style="1" customWidth="1"/>
    <col min="1548" max="1548" width="11.26953125" style="1" customWidth="1"/>
    <col min="1549" max="1549" width="3.26953125" style="1" customWidth="1"/>
    <col min="1550" max="1550" width="6.26953125" style="1" customWidth="1"/>
    <col min="1551" max="1551" width="11.453125" style="1" customWidth="1"/>
    <col min="1552" max="1552" width="3.453125" style="1" customWidth="1"/>
    <col min="1553" max="1553" width="13.26953125" style="1" customWidth="1"/>
    <col min="1554" max="1789" width="8.7265625" style="1"/>
    <col min="1790" max="1790" width="7" style="1" customWidth="1"/>
    <col min="1791" max="1791" width="33.7265625" style="1" customWidth="1"/>
    <col min="1792" max="1792" width="7.7265625" style="1" customWidth="1"/>
    <col min="1793" max="1793" width="4.7265625" style="1" customWidth="1"/>
    <col min="1794" max="1794" width="6.26953125" style="1" customWidth="1"/>
    <col min="1795" max="1795" width="10.1796875" style="1" customWidth="1"/>
    <col min="1796" max="1796" width="2.26953125" style="1" customWidth="1"/>
    <col min="1797" max="1797" width="6.26953125" style="1" customWidth="1"/>
    <col min="1798" max="1798" width="11.453125" style="1" customWidth="1"/>
    <col min="1799" max="1799" width="2.7265625" style="1" customWidth="1"/>
    <col min="1800" max="1800" width="6.26953125" style="1" customWidth="1"/>
    <col min="1801" max="1801" width="13.26953125" style="1" customWidth="1"/>
    <col min="1802" max="1802" width="3" style="1" customWidth="1"/>
    <col min="1803" max="1803" width="6.26953125" style="1" customWidth="1"/>
    <col min="1804" max="1804" width="11.26953125" style="1" customWidth="1"/>
    <col min="1805" max="1805" width="3.26953125" style="1" customWidth="1"/>
    <col min="1806" max="1806" width="6.26953125" style="1" customWidth="1"/>
    <col min="1807" max="1807" width="11.453125" style="1" customWidth="1"/>
    <col min="1808" max="1808" width="3.453125" style="1" customWidth="1"/>
    <col min="1809" max="1809" width="13.26953125" style="1" customWidth="1"/>
    <col min="1810" max="2045" width="8.7265625" style="1"/>
    <col min="2046" max="2046" width="7" style="1" customWidth="1"/>
    <col min="2047" max="2047" width="33.7265625" style="1" customWidth="1"/>
    <col min="2048" max="2048" width="7.7265625" style="1" customWidth="1"/>
    <col min="2049" max="2049" width="4.7265625" style="1" customWidth="1"/>
    <col min="2050" max="2050" width="6.26953125" style="1" customWidth="1"/>
    <col min="2051" max="2051" width="10.1796875" style="1" customWidth="1"/>
    <col min="2052" max="2052" width="2.26953125" style="1" customWidth="1"/>
    <col min="2053" max="2053" width="6.26953125" style="1" customWidth="1"/>
    <col min="2054" max="2054" width="11.453125" style="1" customWidth="1"/>
    <col min="2055" max="2055" width="2.7265625" style="1" customWidth="1"/>
    <col min="2056" max="2056" width="6.26953125" style="1" customWidth="1"/>
    <col min="2057" max="2057" width="13.26953125" style="1" customWidth="1"/>
    <col min="2058" max="2058" width="3" style="1" customWidth="1"/>
    <col min="2059" max="2059" width="6.26953125" style="1" customWidth="1"/>
    <col min="2060" max="2060" width="11.26953125" style="1" customWidth="1"/>
    <col min="2061" max="2061" width="3.26953125" style="1" customWidth="1"/>
    <col min="2062" max="2062" width="6.26953125" style="1" customWidth="1"/>
    <col min="2063" max="2063" width="11.453125" style="1" customWidth="1"/>
    <col min="2064" max="2064" width="3.453125" style="1" customWidth="1"/>
    <col min="2065" max="2065" width="13.26953125" style="1" customWidth="1"/>
    <col min="2066" max="2301" width="8.7265625" style="1"/>
    <col min="2302" max="2302" width="7" style="1" customWidth="1"/>
    <col min="2303" max="2303" width="33.7265625" style="1" customWidth="1"/>
    <col min="2304" max="2304" width="7.7265625" style="1" customWidth="1"/>
    <col min="2305" max="2305" width="4.7265625" style="1" customWidth="1"/>
    <col min="2306" max="2306" width="6.26953125" style="1" customWidth="1"/>
    <col min="2307" max="2307" width="10.1796875" style="1" customWidth="1"/>
    <col min="2308" max="2308" width="2.26953125" style="1" customWidth="1"/>
    <col min="2309" max="2309" width="6.26953125" style="1" customWidth="1"/>
    <col min="2310" max="2310" width="11.453125" style="1" customWidth="1"/>
    <col min="2311" max="2311" width="2.7265625" style="1" customWidth="1"/>
    <col min="2312" max="2312" width="6.26953125" style="1" customWidth="1"/>
    <col min="2313" max="2313" width="13.26953125" style="1" customWidth="1"/>
    <col min="2314" max="2314" width="3" style="1" customWidth="1"/>
    <col min="2315" max="2315" width="6.26953125" style="1" customWidth="1"/>
    <col min="2316" max="2316" width="11.26953125" style="1" customWidth="1"/>
    <col min="2317" max="2317" width="3.26953125" style="1" customWidth="1"/>
    <col min="2318" max="2318" width="6.26953125" style="1" customWidth="1"/>
    <col min="2319" max="2319" width="11.453125" style="1" customWidth="1"/>
    <col min="2320" max="2320" width="3.453125" style="1" customWidth="1"/>
    <col min="2321" max="2321" width="13.26953125" style="1" customWidth="1"/>
    <col min="2322" max="2557" width="8.7265625" style="1"/>
    <col min="2558" max="2558" width="7" style="1" customWidth="1"/>
    <col min="2559" max="2559" width="33.7265625" style="1" customWidth="1"/>
    <col min="2560" max="2560" width="7.7265625" style="1" customWidth="1"/>
    <col min="2561" max="2561" width="4.7265625" style="1" customWidth="1"/>
    <col min="2562" max="2562" width="6.26953125" style="1" customWidth="1"/>
    <col min="2563" max="2563" width="10.1796875" style="1" customWidth="1"/>
    <col min="2564" max="2564" width="2.26953125" style="1" customWidth="1"/>
    <col min="2565" max="2565" width="6.26953125" style="1" customWidth="1"/>
    <col min="2566" max="2566" width="11.453125" style="1" customWidth="1"/>
    <col min="2567" max="2567" width="2.7265625" style="1" customWidth="1"/>
    <col min="2568" max="2568" width="6.26953125" style="1" customWidth="1"/>
    <col min="2569" max="2569" width="13.26953125" style="1" customWidth="1"/>
    <col min="2570" max="2570" width="3" style="1" customWidth="1"/>
    <col min="2571" max="2571" width="6.26953125" style="1" customWidth="1"/>
    <col min="2572" max="2572" width="11.26953125" style="1" customWidth="1"/>
    <col min="2573" max="2573" width="3.26953125" style="1" customWidth="1"/>
    <col min="2574" max="2574" width="6.26953125" style="1" customWidth="1"/>
    <col min="2575" max="2575" width="11.453125" style="1" customWidth="1"/>
    <col min="2576" max="2576" width="3.453125" style="1" customWidth="1"/>
    <col min="2577" max="2577" width="13.26953125" style="1" customWidth="1"/>
    <col min="2578" max="2813" width="8.7265625" style="1"/>
    <col min="2814" max="2814" width="7" style="1" customWidth="1"/>
    <col min="2815" max="2815" width="33.7265625" style="1" customWidth="1"/>
    <col min="2816" max="2816" width="7.7265625" style="1" customWidth="1"/>
    <col min="2817" max="2817" width="4.7265625" style="1" customWidth="1"/>
    <col min="2818" max="2818" width="6.26953125" style="1" customWidth="1"/>
    <col min="2819" max="2819" width="10.1796875" style="1" customWidth="1"/>
    <col min="2820" max="2820" width="2.26953125" style="1" customWidth="1"/>
    <col min="2821" max="2821" width="6.26953125" style="1" customWidth="1"/>
    <col min="2822" max="2822" width="11.453125" style="1" customWidth="1"/>
    <col min="2823" max="2823" width="2.7265625" style="1" customWidth="1"/>
    <col min="2824" max="2824" width="6.26953125" style="1" customWidth="1"/>
    <col min="2825" max="2825" width="13.26953125" style="1" customWidth="1"/>
    <col min="2826" max="2826" width="3" style="1" customWidth="1"/>
    <col min="2827" max="2827" width="6.26953125" style="1" customWidth="1"/>
    <col min="2828" max="2828" width="11.26953125" style="1" customWidth="1"/>
    <col min="2829" max="2829" width="3.26953125" style="1" customWidth="1"/>
    <col min="2830" max="2830" width="6.26953125" style="1" customWidth="1"/>
    <col min="2831" max="2831" width="11.453125" style="1" customWidth="1"/>
    <col min="2832" max="2832" width="3.453125" style="1" customWidth="1"/>
    <col min="2833" max="2833" width="13.26953125" style="1" customWidth="1"/>
    <col min="2834" max="3069" width="8.7265625" style="1"/>
    <col min="3070" max="3070" width="7" style="1" customWidth="1"/>
    <col min="3071" max="3071" width="33.7265625" style="1" customWidth="1"/>
    <col min="3072" max="3072" width="7.7265625" style="1" customWidth="1"/>
    <col min="3073" max="3073" width="4.7265625" style="1" customWidth="1"/>
    <col min="3074" max="3074" width="6.26953125" style="1" customWidth="1"/>
    <col min="3075" max="3075" width="10.1796875" style="1" customWidth="1"/>
    <col min="3076" max="3076" width="2.26953125" style="1" customWidth="1"/>
    <col min="3077" max="3077" width="6.26953125" style="1" customWidth="1"/>
    <col min="3078" max="3078" width="11.453125" style="1" customWidth="1"/>
    <col min="3079" max="3079" width="2.7265625" style="1" customWidth="1"/>
    <col min="3080" max="3080" width="6.26953125" style="1" customWidth="1"/>
    <col min="3081" max="3081" width="13.26953125" style="1" customWidth="1"/>
    <col min="3082" max="3082" width="3" style="1" customWidth="1"/>
    <col min="3083" max="3083" width="6.26953125" style="1" customWidth="1"/>
    <col min="3084" max="3084" width="11.26953125" style="1" customWidth="1"/>
    <col min="3085" max="3085" width="3.26953125" style="1" customWidth="1"/>
    <col min="3086" max="3086" width="6.26953125" style="1" customWidth="1"/>
    <col min="3087" max="3087" width="11.453125" style="1" customWidth="1"/>
    <col min="3088" max="3088" width="3.453125" style="1" customWidth="1"/>
    <col min="3089" max="3089" width="13.26953125" style="1" customWidth="1"/>
    <col min="3090" max="3325" width="8.7265625" style="1"/>
    <col min="3326" max="3326" width="7" style="1" customWidth="1"/>
    <col min="3327" max="3327" width="33.7265625" style="1" customWidth="1"/>
    <col min="3328" max="3328" width="7.7265625" style="1" customWidth="1"/>
    <col min="3329" max="3329" width="4.7265625" style="1" customWidth="1"/>
    <col min="3330" max="3330" width="6.26953125" style="1" customWidth="1"/>
    <col min="3331" max="3331" width="10.1796875" style="1" customWidth="1"/>
    <col min="3332" max="3332" width="2.26953125" style="1" customWidth="1"/>
    <col min="3333" max="3333" width="6.26953125" style="1" customWidth="1"/>
    <col min="3334" max="3334" width="11.453125" style="1" customWidth="1"/>
    <col min="3335" max="3335" width="2.7265625" style="1" customWidth="1"/>
    <col min="3336" max="3336" width="6.26953125" style="1" customWidth="1"/>
    <col min="3337" max="3337" width="13.26953125" style="1" customWidth="1"/>
    <col min="3338" max="3338" width="3" style="1" customWidth="1"/>
    <col min="3339" max="3339" width="6.26953125" style="1" customWidth="1"/>
    <col min="3340" max="3340" width="11.26953125" style="1" customWidth="1"/>
    <col min="3341" max="3341" width="3.26953125" style="1" customWidth="1"/>
    <col min="3342" max="3342" width="6.26953125" style="1" customWidth="1"/>
    <col min="3343" max="3343" width="11.453125" style="1" customWidth="1"/>
    <col min="3344" max="3344" width="3.453125" style="1" customWidth="1"/>
    <col min="3345" max="3345" width="13.26953125" style="1" customWidth="1"/>
    <col min="3346" max="3581" width="8.7265625" style="1"/>
    <col min="3582" max="3582" width="7" style="1" customWidth="1"/>
    <col min="3583" max="3583" width="33.7265625" style="1" customWidth="1"/>
    <col min="3584" max="3584" width="7.7265625" style="1" customWidth="1"/>
    <col min="3585" max="3585" width="4.7265625" style="1" customWidth="1"/>
    <col min="3586" max="3586" width="6.26953125" style="1" customWidth="1"/>
    <col min="3587" max="3587" width="10.1796875" style="1" customWidth="1"/>
    <col min="3588" max="3588" width="2.26953125" style="1" customWidth="1"/>
    <col min="3589" max="3589" width="6.26953125" style="1" customWidth="1"/>
    <col min="3590" max="3590" width="11.453125" style="1" customWidth="1"/>
    <col min="3591" max="3591" width="2.7265625" style="1" customWidth="1"/>
    <col min="3592" max="3592" width="6.26953125" style="1" customWidth="1"/>
    <col min="3593" max="3593" width="13.26953125" style="1" customWidth="1"/>
    <col min="3594" max="3594" width="3" style="1" customWidth="1"/>
    <col min="3595" max="3595" width="6.26953125" style="1" customWidth="1"/>
    <col min="3596" max="3596" width="11.26953125" style="1" customWidth="1"/>
    <col min="3597" max="3597" width="3.26953125" style="1" customWidth="1"/>
    <col min="3598" max="3598" width="6.26953125" style="1" customWidth="1"/>
    <col min="3599" max="3599" width="11.453125" style="1" customWidth="1"/>
    <col min="3600" max="3600" width="3.453125" style="1" customWidth="1"/>
    <col min="3601" max="3601" width="13.26953125" style="1" customWidth="1"/>
    <col min="3602" max="3837" width="8.7265625" style="1"/>
    <col min="3838" max="3838" width="7" style="1" customWidth="1"/>
    <col min="3839" max="3839" width="33.7265625" style="1" customWidth="1"/>
    <col min="3840" max="3840" width="7.7265625" style="1" customWidth="1"/>
    <col min="3841" max="3841" width="4.7265625" style="1" customWidth="1"/>
    <col min="3842" max="3842" width="6.26953125" style="1" customWidth="1"/>
    <col min="3843" max="3843" width="10.1796875" style="1" customWidth="1"/>
    <col min="3844" max="3844" width="2.26953125" style="1" customWidth="1"/>
    <col min="3845" max="3845" width="6.26953125" style="1" customWidth="1"/>
    <col min="3846" max="3846" width="11.453125" style="1" customWidth="1"/>
    <col min="3847" max="3847" width="2.7265625" style="1" customWidth="1"/>
    <col min="3848" max="3848" width="6.26953125" style="1" customWidth="1"/>
    <col min="3849" max="3849" width="13.26953125" style="1" customWidth="1"/>
    <col min="3850" max="3850" width="3" style="1" customWidth="1"/>
    <col min="3851" max="3851" width="6.26953125" style="1" customWidth="1"/>
    <col min="3852" max="3852" width="11.26953125" style="1" customWidth="1"/>
    <col min="3853" max="3853" width="3.26953125" style="1" customWidth="1"/>
    <col min="3854" max="3854" width="6.26953125" style="1" customWidth="1"/>
    <col min="3855" max="3855" width="11.453125" style="1" customWidth="1"/>
    <col min="3856" max="3856" width="3.453125" style="1" customWidth="1"/>
    <col min="3857" max="3857" width="13.26953125" style="1" customWidth="1"/>
    <col min="3858" max="4093" width="8.7265625" style="1"/>
    <col min="4094" max="4094" width="7" style="1" customWidth="1"/>
    <col min="4095" max="4095" width="33.7265625" style="1" customWidth="1"/>
    <col min="4096" max="4096" width="7.7265625" style="1" customWidth="1"/>
    <col min="4097" max="4097" width="4.7265625" style="1" customWidth="1"/>
    <col min="4098" max="4098" width="6.26953125" style="1" customWidth="1"/>
    <col min="4099" max="4099" width="10.1796875" style="1" customWidth="1"/>
    <col min="4100" max="4100" width="2.26953125" style="1" customWidth="1"/>
    <col min="4101" max="4101" width="6.26953125" style="1" customWidth="1"/>
    <col min="4102" max="4102" width="11.453125" style="1" customWidth="1"/>
    <col min="4103" max="4103" width="2.7265625" style="1" customWidth="1"/>
    <col min="4104" max="4104" width="6.26953125" style="1" customWidth="1"/>
    <col min="4105" max="4105" width="13.26953125" style="1" customWidth="1"/>
    <col min="4106" max="4106" width="3" style="1" customWidth="1"/>
    <col min="4107" max="4107" width="6.26953125" style="1" customWidth="1"/>
    <col min="4108" max="4108" width="11.26953125" style="1" customWidth="1"/>
    <col min="4109" max="4109" width="3.26953125" style="1" customWidth="1"/>
    <col min="4110" max="4110" width="6.26953125" style="1" customWidth="1"/>
    <col min="4111" max="4111" width="11.453125" style="1" customWidth="1"/>
    <col min="4112" max="4112" width="3.453125" style="1" customWidth="1"/>
    <col min="4113" max="4113" width="13.26953125" style="1" customWidth="1"/>
    <col min="4114" max="4349" width="8.7265625" style="1"/>
    <col min="4350" max="4350" width="7" style="1" customWidth="1"/>
    <col min="4351" max="4351" width="33.7265625" style="1" customWidth="1"/>
    <col min="4352" max="4352" width="7.7265625" style="1" customWidth="1"/>
    <col min="4353" max="4353" width="4.7265625" style="1" customWidth="1"/>
    <col min="4354" max="4354" width="6.26953125" style="1" customWidth="1"/>
    <col min="4355" max="4355" width="10.1796875" style="1" customWidth="1"/>
    <col min="4356" max="4356" width="2.26953125" style="1" customWidth="1"/>
    <col min="4357" max="4357" width="6.26953125" style="1" customWidth="1"/>
    <col min="4358" max="4358" width="11.453125" style="1" customWidth="1"/>
    <col min="4359" max="4359" width="2.7265625" style="1" customWidth="1"/>
    <col min="4360" max="4360" width="6.26953125" style="1" customWidth="1"/>
    <col min="4361" max="4361" width="13.26953125" style="1" customWidth="1"/>
    <col min="4362" max="4362" width="3" style="1" customWidth="1"/>
    <col min="4363" max="4363" width="6.26953125" style="1" customWidth="1"/>
    <col min="4364" max="4364" width="11.26953125" style="1" customWidth="1"/>
    <col min="4365" max="4365" width="3.26953125" style="1" customWidth="1"/>
    <col min="4366" max="4366" width="6.26953125" style="1" customWidth="1"/>
    <col min="4367" max="4367" width="11.453125" style="1" customWidth="1"/>
    <col min="4368" max="4368" width="3.453125" style="1" customWidth="1"/>
    <col min="4369" max="4369" width="13.26953125" style="1" customWidth="1"/>
    <col min="4370" max="4605" width="8.7265625" style="1"/>
    <col min="4606" max="4606" width="7" style="1" customWidth="1"/>
    <col min="4607" max="4607" width="33.7265625" style="1" customWidth="1"/>
    <col min="4608" max="4608" width="7.7265625" style="1" customWidth="1"/>
    <col min="4609" max="4609" width="4.7265625" style="1" customWidth="1"/>
    <col min="4610" max="4610" width="6.26953125" style="1" customWidth="1"/>
    <col min="4611" max="4611" width="10.1796875" style="1" customWidth="1"/>
    <col min="4612" max="4612" width="2.26953125" style="1" customWidth="1"/>
    <col min="4613" max="4613" width="6.26953125" style="1" customWidth="1"/>
    <col min="4614" max="4614" width="11.453125" style="1" customWidth="1"/>
    <col min="4615" max="4615" width="2.7265625" style="1" customWidth="1"/>
    <col min="4616" max="4616" width="6.26953125" style="1" customWidth="1"/>
    <col min="4617" max="4617" width="13.26953125" style="1" customWidth="1"/>
    <col min="4618" max="4618" width="3" style="1" customWidth="1"/>
    <col min="4619" max="4619" width="6.26953125" style="1" customWidth="1"/>
    <col min="4620" max="4620" width="11.26953125" style="1" customWidth="1"/>
    <col min="4621" max="4621" width="3.26953125" style="1" customWidth="1"/>
    <col min="4622" max="4622" width="6.26953125" style="1" customWidth="1"/>
    <col min="4623" max="4623" width="11.453125" style="1" customWidth="1"/>
    <col min="4624" max="4624" width="3.453125" style="1" customWidth="1"/>
    <col min="4625" max="4625" width="13.26953125" style="1" customWidth="1"/>
    <col min="4626" max="4861" width="8.7265625" style="1"/>
    <col min="4862" max="4862" width="7" style="1" customWidth="1"/>
    <col min="4863" max="4863" width="33.7265625" style="1" customWidth="1"/>
    <col min="4864" max="4864" width="7.7265625" style="1" customWidth="1"/>
    <col min="4865" max="4865" width="4.7265625" style="1" customWidth="1"/>
    <col min="4866" max="4866" width="6.26953125" style="1" customWidth="1"/>
    <col min="4867" max="4867" width="10.1796875" style="1" customWidth="1"/>
    <col min="4868" max="4868" width="2.26953125" style="1" customWidth="1"/>
    <col min="4869" max="4869" width="6.26953125" style="1" customWidth="1"/>
    <col min="4870" max="4870" width="11.453125" style="1" customWidth="1"/>
    <col min="4871" max="4871" width="2.7265625" style="1" customWidth="1"/>
    <col min="4872" max="4872" width="6.26953125" style="1" customWidth="1"/>
    <col min="4873" max="4873" width="13.26953125" style="1" customWidth="1"/>
    <col min="4874" max="4874" width="3" style="1" customWidth="1"/>
    <col min="4875" max="4875" width="6.26953125" style="1" customWidth="1"/>
    <col min="4876" max="4876" width="11.26953125" style="1" customWidth="1"/>
    <col min="4877" max="4877" width="3.26953125" style="1" customWidth="1"/>
    <col min="4878" max="4878" width="6.26953125" style="1" customWidth="1"/>
    <col min="4879" max="4879" width="11.453125" style="1" customWidth="1"/>
    <col min="4880" max="4880" width="3.453125" style="1" customWidth="1"/>
    <col min="4881" max="4881" width="13.26953125" style="1" customWidth="1"/>
    <col min="4882" max="5117" width="8.7265625" style="1"/>
    <col min="5118" max="5118" width="7" style="1" customWidth="1"/>
    <col min="5119" max="5119" width="33.7265625" style="1" customWidth="1"/>
    <col min="5120" max="5120" width="7.7265625" style="1" customWidth="1"/>
    <col min="5121" max="5121" width="4.7265625" style="1" customWidth="1"/>
    <col min="5122" max="5122" width="6.26953125" style="1" customWidth="1"/>
    <col min="5123" max="5123" width="10.1796875" style="1" customWidth="1"/>
    <col min="5124" max="5124" width="2.26953125" style="1" customWidth="1"/>
    <col min="5125" max="5125" width="6.26953125" style="1" customWidth="1"/>
    <col min="5126" max="5126" width="11.453125" style="1" customWidth="1"/>
    <col min="5127" max="5127" width="2.7265625" style="1" customWidth="1"/>
    <col min="5128" max="5128" width="6.26953125" style="1" customWidth="1"/>
    <col min="5129" max="5129" width="13.26953125" style="1" customWidth="1"/>
    <col min="5130" max="5130" width="3" style="1" customWidth="1"/>
    <col min="5131" max="5131" width="6.26953125" style="1" customWidth="1"/>
    <col min="5132" max="5132" width="11.26953125" style="1" customWidth="1"/>
    <col min="5133" max="5133" width="3.26953125" style="1" customWidth="1"/>
    <col min="5134" max="5134" width="6.26953125" style="1" customWidth="1"/>
    <col min="5135" max="5135" width="11.453125" style="1" customWidth="1"/>
    <col min="5136" max="5136" width="3.453125" style="1" customWidth="1"/>
    <col min="5137" max="5137" width="13.26953125" style="1" customWidth="1"/>
    <col min="5138" max="5373" width="8.7265625" style="1"/>
    <col min="5374" max="5374" width="7" style="1" customWidth="1"/>
    <col min="5375" max="5375" width="33.7265625" style="1" customWidth="1"/>
    <col min="5376" max="5376" width="7.7265625" style="1" customWidth="1"/>
    <col min="5377" max="5377" width="4.7265625" style="1" customWidth="1"/>
    <col min="5378" max="5378" width="6.26953125" style="1" customWidth="1"/>
    <col min="5379" max="5379" width="10.1796875" style="1" customWidth="1"/>
    <col min="5380" max="5380" width="2.26953125" style="1" customWidth="1"/>
    <col min="5381" max="5381" width="6.26953125" style="1" customWidth="1"/>
    <col min="5382" max="5382" width="11.453125" style="1" customWidth="1"/>
    <col min="5383" max="5383" width="2.7265625" style="1" customWidth="1"/>
    <col min="5384" max="5384" width="6.26953125" style="1" customWidth="1"/>
    <col min="5385" max="5385" width="13.26953125" style="1" customWidth="1"/>
    <col min="5386" max="5386" width="3" style="1" customWidth="1"/>
    <col min="5387" max="5387" width="6.26953125" style="1" customWidth="1"/>
    <col min="5388" max="5388" width="11.26953125" style="1" customWidth="1"/>
    <col min="5389" max="5389" width="3.26953125" style="1" customWidth="1"/>
    <col min="5390" max="5390" width="6.26953125" style="1" customWidth="1"/>
    <col min="5391" max="5391" width="11.453125" style="1" customWidth="1"/>
    <col min="5392" max="5392" width="3.453125" style="1" customWidth="1"/>
    <col min="5393" max="5393" width="13.26953125" style="1" customWidth="1"/>
    <col min="5394" max="5629" width="8.7265625" style="1"/>
    <col min="5630" max="5630" width="7" style="1" customWidth="1"/>
    <col min="5631" max="5631" width="33.7265625" style="1" customWidth="1"/>
    <col min="5632" max="5632" width="7.7265625" style="1" customWidth="1"/>
    <col min="5633" max="5633" width="4.7265625" style="1" customWidth="1"/>
    <col min="5634" max="5634" width="6.26953125" style="1" customWidth="1"/>
    <col min="5635" max="5635" width="10.1796875" style="1" customWidth="1"/>
    <col min="5636" max="5636" width="2.26953125" style="1" customWidth="1"/>
    <col min="5637" max="5637" width="6.26953125" style="1" customWidth="1"/>
    <col min="5638" max="5638" width="11.453125" style="1" customWidth="1"/>
    <col min="5639" max="5639" width="2.7265625" style="1" customWidth="1"/>
    <col min="5640" max="5640" width="6.26953125" style="1" customWidth="1"/>
    <col min="5641" max="5641" width="13.26953125" style="1" customWidth="1"/>
    <col min="5642" max="5642" width="3" style="1" customWidth="1"/>
    <col min="5643" max="5643" width="6.26953125" style="1" customWidth="1"/>
    <col min="5644" max="5644" width="11.26953125" style="1" customWidth="1"/>
    <col min="5645" max="5645" width="3.26953125" style="1" customWidth="1"/>
    <col min="5646" max="5646" width="6.26953125" style="1" customWidth="1"/>
    <col min="5647" max="5647" width="11.453125" style="1" customWidth="1"/>
    <col min="5648" max="5648" width="3.453125" style="1" customWidth="1"/>
    <col min="5649" max="5649" width="13.26953125" style="1" customWidth="1"/>
    <col min="5650" max="5885" width="8.7265625" style="1"/>
    <col min="5886" max="5886" width="7" style="1" customWidth="1"/>
    <col min="5887" max="5887" width="33.7265625" style="1" customWidth="1"/>
    <col min="5888" max="5888" width="7.7265625" style="1" customWidth="1"/>
    <col min="5889" max="5889" width="4.7265625" style="1" customWidth="1"/>
    <col min="5890" max="5890" width="6.26953125" style="1" customWidth="1"/>
    <col min="5891" max="5891" width="10.1796875" style="1" customWidth="1"/>
    <col min="5892" max="5892" width="2.26953125" style="1" customWidth="1"/>
    <col min="5893" max="5893" width="6.26953125" style="1" customWidth="1"/>
    <col min="5894" max="5894" width="11.453125" style="1" customWidth="1"/>
    <col min="5895" max="5895" width="2.7265625" style="1" customWidth="1"/>
    <col min="5896" max="5896" width="6.26953125" style="1" customWidth="1"/>
    <col min="5897" max="5897" width="13.26953125" style="1" customWidth="1"/>
    <col min="5898" max="5898" width="3" style="1" customWidth="1"/>
    <col min="5899" max="5899" width="6.26953125" style="1" customWidth="1"/>
    <col min="5900" max="5900" width="11.26953125" style="1" customWidth="1"/>
    <col min="5901" max="5901" width="3.26953125" style="1" customWidth="1"/>
    <col min="5902" max="5902" width="6.26953125" style="1" customWidth="1"/>
    <col min="5903" max="5903" width="11.453125" style="1" customWidth="1"/>
    <col min="5904" max="5904" width="3.453125" style="1" customWidth="1"/>
    <col min="5905" max="5905" width="13.26953125" style="1" customWidth="1"/>
    <col min="5906" max="6141" width="8.7265625" style="1"/>
    <col min="6142" max="6142" width="7" style="1" customWidth="1"/>
    <col min="6143" max="6143" width="33.7265625" style="1" customWidth="1"/>
    <col min="6144" max="6144" width="7.7265625" style="1" customWidth="1"/>
    <col min="6145" max="6145" width="4.7265625" style="1" customWidth="1"/>
    <col min="6146" max="6146" width="6.26953125" style="1" customWidth="1"/>
    <col min="6147" max="6147" width="10.1796875" style="1" customWidth="1"/>
    <col min="6148" max="6148" width="2.26953125" style="1" customWidth="1"/>
    <col min="6149" max="6149" width="6.26953125" style="1" customWidth="1"/>
    <col min="6150" max="6150" width="11.453125" style="1" customWidth="1"/>
    <col min="6151" max="6151" width="2.7265625" style="1" customWidth="1"/>
    <col min="6152" max="6152" width="6.26953125" style="1" customWidth="1"/>
    <col min="6153" max="6153" width="13.26953125" style="1" customWidth="1"/>
    <col min="6154" max="6154" width="3" style="1" customWidth="1"/>
    <col min="6155" max="6155" width="6.26953125" style="1" customWidth="1"/>
    <col min="6156" max="6156" width="11.26953125" style="1" customWidth="1"/>
    <col min="6157" max="6157" width="3.26953125" style="1" customWidth="1"/>
    <col min="6158" max="6158" width="6.26953125" style="1" customWidth="1"/>
    <col min="6159" max="6159" width="11.453125" style="1" customWidth="1"/>
    <col min="6160" max="6160" width="3.453125" style="1" customWidth="1"/>
    <col min="6161" max="6161" width="13.26953125" style="1" customWidth="1"/>
    <col min="6162" max="6397" width="8.7265625" style="1"/>
    <col min="6398" max="6398" width="7" style="1" customWidth="1"/>
    <col min="6399" max="6399" width="33.7265625" style="1" customWidth="1"/>
    <col min="6400" max="6400" width="7.7265625" style="1" customWidth="1"/>
    <col min="6401" max="6401" width="4.7265625" style="1" customWidth="1"/>
    <col min="6402" max="6402" width="6.26953125" style="1" customWidth="1"/>
    <col min="6403" max="6403" width="10.1796875" style="1" customWidth="1"/>
    <col min="6404" max="6404" width="2.26953125" style="1" customWidth="1"/>
    <col min="6405" max="6405" width="6.26953125" style="1" customWidth="1"/>
    <col min="6406" max="6406" width="11.453125" style="1" customWidth="1"/>
    <col min="6407" max="6407" width="2.7265625" style="1" customWidth="1"/>
    <col min="6408" max="6408" width="6.26953125" style="1" customWidth="1"/>
    <col min="6409" max="6409" width="13.26953125" style="1" customWidth="1"/>
    <col min="6410" max="6410" width="3" style="1" customWidth="1"/>
    <col min="6411" max="6411" width="6.26953125" style="1" customWidth="1"/>
    <col min="6412" max="6412" width="11.26953125" style="1" customWidth="1"/>
    <col min="6413" max="6413" width="3.26953125" style="1" customWidth="1"/>
    <col min="6414" max="6414" width="6.26953125" style="1" customWidth="1"/>
    <col min="6415" max="6415" width="11.453125" style="1" customWidth="1"/>
    <col min="6416" max="6416" width="3.453125" style="1" customWidth="1"/>
    <col min="6417" max="6417" width="13.26953125" style="1" customWidth="1"/>
    <col min="6418" max="6653" width="8.7265625" style="1"/>
    <col min="6654" max="6654" width="7" style="1" customWidth="1"/>
    <col min="6655" max="6655" width="33.7265625" style="1" customWidth="1"/>
    <col min="6656" max="6656" width="7.7265625" style="1" customWidth="1"/>
    <col min="6657" max="6657" width="4.7265625" style="1" customWidth="1"/>
    <col min="6658" max="6658" width="6.26953125" style="1" customWidth="1"/>
    <col min="6659" max="6659" width="10.1796875" style="1" customWidth="1"/>
    <col min="6660" max="6660" width="2.26953125" style="1" customWidth="1"/>
    <col min="6661" max="6661" width="6.26953125" style="1" customWidth="1"/>
    <col min="6662" max="6662" width="11.453125" style="1" customWidth="1"/>
    <col min="6663" max="6663" width="2.7265625" style="1" customWidth="1"/>
    <col min="6664" max="6664" width="6.26953125" style="1" customWidth="1"/>
    <col min="6665" max="6665" width="13.26953125" style="1" customWidth="1"/>
    <col min="6666" max="6666" width="3" style="1" customWidth="1"/>
    <col min="6667" max="6667" width="6.26953125" style="1" customWidth="1"/>
    <col min="6668" max="6668" width="11.26953125" style="1" customWidth="1"/>
    <col min="6669" max="6669" width="3.26953125" style="1" customWidth="1"/>
    <col min="6670" max="6670" width="6.26953125" style="1" customWidth="1"/>
    <col min="6671" max="6671" width="11.453125" style="1" customWidth="1"/>
    <col min="6672" max="6672" width="3.453125" style="1" customWidth="1"/>
    <col min="6673" max="6673" width="13.26953125" style="1" customWidth="1"/>
    <col min="6674" max="6909" width="8.7265625" style="1"/>
    <col min="6910" max="6910" width="7" style="1" customWidth="1"/>
    <col min="6911" max="6911" width="33.7265625" style="1" customWidth="1"/>
    <col min="6912" max="6912" width="7.7265625" style="1" customWidth="1"/>
    <col min="6913" max="6913" width="4.7265625" style="1" customWidth="1"/>
    <col min="6914" max="6914" width="6.26953125" style="1" customWidth="1"/>
    <col min="6915" max="6915" width="10.1796875" style="1" customWidth="1"/>
    <col min="6916" max="6916" width="2.26953125" style="1" customWidth="1"/>
    <col min="6917" max="6917" width="6.26953125" style="1" customWidth="1"/>
    <col min="6918" max="6918" width="11.453125" style="1" customWidth="1"/>
    <col min="6919" max="6919" width="2.7265625" style="1" customWidth="1"/>
    <col min="6920" max="6920" width="6.26953125" style="1" customWidth="1"/>
    <col min="6921" max="6921" width="13.26953125" style="1" customWidth="1"/>
    <col min="6922" max="6922" width="3" style="1" customWidth="1"/>
    <col min="6923" max="6923" width="6.26953125" style="1" customWidth="1"/>
    <col min="6924" max="6924" width="11.26953125" style="1" customWidth="1"/>
    <col min="6925" max="6925" width="3.26953125" style="1" customWidth="1"/>
    <col min="6926" max="6926" width="6.26953125" style="1" customWidth="1"/>
    <col min="6927" max="6927" width="11.453125" style="1" customWidth="1"/>
    <col min="6928" max="6928" width="3.453125" style="1" customWidth="1"/>
    <col min="6929" max="6929" width="13.26953125" style="1" customWidth="1"/>
    <col min="6930" max="7165" width="8.7265625" style="1"/>
    <col min="7166" max="7166" width="7" style="1" customWidth="1"/>
    <col min="7167" max="7167" width="33.7265625" style="1" customWidth="1"/>
    <col min="7168" max="7168" width="7.7265625" style="1" customWidth="1"/>
    <col min="7169" max="7169" width="4.7265625" style="1" customWidth="1"/>
    <col min="7170" max="7170" width="6.26953125" style="1" customWidth="1"/>
    <col min="7171" max="7171" width="10.1796875" style="1" customWidth="1"/>
    <col min="7172" max="7172" width="2.26953125" style="1" customWidth="1"/>
    <col min="7173" max="7173" width="6.26953125" style="1" customWidth="1"/>
    <col min="7174" max="7174" width="11.453125" style="1" customWidth="1"/>
    <col min="7175" max="7175" width="2.7265625" style="1" customWidth="1"/>
    <col min="7176" max="7176" width="6.26953125" style="1" customWidth="1"/>
    <col min="7177" max="7177" width="13.26953125" style="1" customWidth="1"/>
    <col min="7178" max="7178" width="3" style="1" customWidth="1"/>
    <col min="7179" max="7179" width="6.26953125" style="1" customWidth="1"/>
    <col min="7180" max="7180" width="11.26953125" style="1" customWidth="1"/>
    <col min="7181" max="7181" width="3.26953125" style="1" customWidth="1"/>
    <col min="7182" max="7182" width="6.26953125" style="1" customWidth="1"/>
    <col min="7183" max="7183" width="11.453125" style="1" customWidth="1"/>
    <col min="7184" max="7184" width="3.453125" style="1" customWidth="1"/>
    <col min="7185" max="7185" width="13.26953125" style="1" customWidth="1"/>
    <col min="7186" max="7421" width="8.7265625" style="1"/>
    <col min="7422" max="7422" width="7" style="1" customWidth="1"/>
    <col min="7423" max="7423" width="33.7265625" style="1" customWidth="1"/>
    <col min="7424" max="7424" width="7.7265625" style="1" customWidth="1"/>
    <col min="7425" max="7425" width="4.7265625" style="1" customWidth="1"/>
    <col min="7426" max="7426" width="6.26953125" style="1" customWidth="1"/>
    <col min="7427" max="7427" width="10.1796875" style="1" customWidth="1"/>
    <col min="7428" max="7428" width="2.26953125" style="1" customWidth="1"/>
    <col min="7429" max="7429" width="6.26953125" style="1" customWidth="1"/>
    <col min="7430" max="7430" width="11.453125" style="1" customWidth="1"/>
    <col min="7431" max="7431" width="2.7265625" style="1" customWidth="1"/>
    <col min="7432" max="7432" width="6.26953125" style="1" customWidth="1"/>
    <col min="7433" max="7433" width="13.26953125" style="1" customWidth="1"/>
    <col min="7434" max="7434" width="3" style="1" customWidth="1"/>
    <col min="7435" max="7435" width="6.26953125" style="1" customWidth="1"/>
    <col min="7436" max="7436" width="11.26953125" style="1" customWidth="1"/>
    <col min="7437" max="7437" width="3.26953125" style="1" customWidth="1"/>
    <col min="7438" max="7438" width="6.26953125" style="1" customWidth="1"/>
    <col min="7439" max="7439" width="11.453125" style="1" customWidth="1"/>
    <col min="7440" max="7440" width="3.453125" style="1" customWidth="1"/>
    <col min="7441" max="7441" width="13.26953125" style="1" customWidth="1"/>
    <col min="7442" max="7677" width="8.7265625" style="1"/>
    <col min="7678" max="7678" width="7" style="1" customWidth="1"/>
    <col min="7679" max="7679" width="33.7265625" style="1" customWidth="1"/>
    <col min="7680" max="7680" width="7.7265625" style="1" customWidth="1"/>
    <col min="7681" max="7681" width="4.7265625" style="1" customWidth="1"/>
    <col min="7682" max="7682" width="6.26953125" style="1" customWidth="1"/>
    <col min="7683" max="7683" width="10.1796875" style="1" customWidth="1"/>
    <col min="7684" max="7684" width="2.26953125" style="1" customWidth="1"/>
    <col min="7685" max="7685" width="6.26953125" style="1" customWidth="1"/>
    <col min="7686" max="7686" width="11.453125" style="1" customWidth="1"/>
    <col min="7687" max="7687" width="2.7265625" style="1" customWidth="1"/>
    <col min="7688" max="7688" width="6.26953125" style="1" customWidth="1"/>
    <col min="7689" max="7689" width="13.26953125" style="1" customWidth="1"/>
    <col min="7690" max="7690" width="3" style="1" customWidth="1"/>
    <col min="7691" max="7691" width="6.26953125" style="1" customWidth="1"/>
    <col min="7692" max="7692" width="11.26953125" style="1" customWidth="1"/>
    <col min="7693" max="7693" width="3.26953125" style="1" customWidth="1"/>
    <col min="7694" max="7694" width="6.26953125" style="1" customWidth="1"/>
    <col min="7695" max="7695" width="11.453125" style="1" customWidth="1"/>
    <col min="7696" max="7696" width="3.453125" style="1" customWidth="1"/>
    <col min="7697" max="7697" width="13.26953125" style="1" customWidth="1"/>
    <col min="7698" max="7933" width="8.7265625" style="1"/>
    <col min="7934" max="7934" width="7" style="1" customWidth="1"/>
    <col min="7935" max="7935" width="33.7265625" style="1" customWidth="1"/>
    <col min="7936" max="7936" width="7.7265625" style="1" customWidth="1"/>
    <col min="7937" max="7937" width="4.7265625" style="1" customWidth="1"/>
    <col min="7938" max="7938" width="6.26953125" style="1" customWidth="1"/>
    <col min="7939" max="7939" width="10.1796875" style="1" customWidth="1"/>
    <col min="7940" max="7940" width="2.26953125" style="1" customWidth="1"/>
    <col min="7941" max="7941" width="6.26953125" style="1" customWidth="1"/>
    <col min="7942" max="7942" width="11.453125" style="1" customWidth="1"/>
    <col min="7943" max="7943" width="2.7265625" style="1" customWidth="1"/>
    <col min="7944" max="7944" width="6.26953125" style="1" customWidth="1"/>
    <col min="7945" max="7945" width="13.26953125" style="1" customWidth="1"/>
    <col min="7946" max="7946" width="3" style="1" customWidth="1"/>
    <col min="7947" max="7947" width="6.26953125" style="1" customWidth="1"/>
    <col min="7948" max="7948" width="11.26953125" style="1" customWidth="1"/>
    <col min="7949" max="7949" width="3.26953125" style="1" customWidth="1"/>
    <col min="7950" max="7950" width="6.26953125" style="1" customWidth="1"/>
    <col min="7951" max="7951" width="11.453125" style="1" customWidth="1"/>
    <col min="7952" max="7952" width="3.453125" style="1" customWidth="1"/>
    <col min="7953" max="7953" width="13.26953125" style="1" customWidth="1"/>
    <col min="7954" max="8189" width="8.7265625" style="1"/>
    <col min="8190" max="8190" width="7" style="1" customWidth="1"/>
    <col min="8191" max="8191" width="33.7265625" style="1" customWidth="1"/>
    <col min="8192" max="8192" width="7.7265625" style="1" customWidth="1"/>
    <col min="8193" max="8193" width="4.7265625" style="1" customWidth="1"/>
    <col min="8194" max="8194" width="6.26953125" style="1" customWidth="1"/>
    <col min="8195" max="8195" width="10.1796875" style="1" customWidth="1"/>
    <col min="8196" max="8196" width="2.26953125" style="1" customWidth="1"/>
    <col min="8197" max="8197" width="6.26953125" style="1" customWidth="1"/>
    <col min="8198" max="8198" width="11.453125" style="1" customWidth="1"/>
    <col min="8199" max="8199" width="2.7265625" style="1" customWidth="1"/>
    <col min="8200" max="8200" width="6.26953125" style="1" customWidth="1"/>
    <col min="8201" max="8201" width="13.26953125" style="1" customWidth="1"/>
    <col min="8202" max="8202" width="3" style="1" customWidth="1"/>
    <col min="8203" max="8203" width="6.26953125" style="1" customWidth="1"/>
    <col min="8204" max="8204" width="11.26953125" style="1" customWidth="1"/>
    <col min="8205" max="8205" width="3.26953125" style="1" customWidth="1"/>
    <col min="8206" max="8206" width="6.26953125" style="1" customWidth="1"/>
    <col min="8207" max="8207" width="11.453125" style="1" customWidth="1"/>
    <col min="8208" max="8208" width="3.453125" style="1" customWidth="1"/>
    <col min="8209" max="8209" width="13.26953125" style="1" customWidth="1"/>
    <col min="8210" max="8445" width="8.7265625" style="1"/>
    <col min="8446" max="8446" width="7" style="1" customWidth="1"/>
    <col min="8447" max="8447" width="33.7265625" style="1" customWidth="1"/>
    <col min="8448" max="8448" width="7.7265625" style="1" customWidth="1"/>
    <col min="8449" max="8449" width="4.7265625" style="1" customWidth="1"/>
    <col min="8450" max="8450" width="6.26953125" style="1" customWidth="1"/>
    <col min="8451" max="8451" width="10.1796875" style="1" customWidth="1"/>
    <col min="8452" max="8452" width="2.26953125" style="1" customWidth="1"/>
    <col min="8453" max="8453" width="6.26953125" style="1" customWidth="1"/>
    <col min="8454" max="8454" width="11.453125" style="1" customWidth="1"/>
    <col min="8455" max="8455" width="2.7265625" style="1" customWidth="1"/>
    <col min="8456" max="8456" width="6.26953125" style="1" customWidth="1"/>
    <col min="8457" max="8457" width="13.26953125" style="1" customWidth="1"/>
    <col min="8458" max="8458" width="3" style="1" customWidth="1"/>
    <col min="8459" max="8459" width="6.26953125" style="1" customWidth="1"/>
    <col min="8460" max="8460" width="11.26953125" style="1" customWidth="1"/>
    <col min="8461" max="8461" width="3.26953125" style="1" customWidth="1"/>
    <col min="8462" max="8462" width="6.26953125" style="1" customWidth="1"/>
    <col min="8463" max="8463" width="11.453125" style="1" customWidth="1"/>
    <col min="8464" max="8464" width="3.453125" style="1" customWidth="1"/>
    <col min="8465" max="8465" width="13.26953125" style="1" customWidth="1"/>
    <col min="8466" max="8701" width="8.7265625" style="1"/>
    <col min="8702" max="8702" width="7" style="1" customWidth="1"/>
    <col min="8703" max="8703" width="33.7265625" style="1" customWidth="1"/>
    <col min="8704" max="8704" width="7.7265625" style="1" customWidth="1"/>
    <col min="8705" max="8705" width="4.7265625" style="1" customWidth="1"/>
    <col min="8706" max="8706" width="6.26953125" style="1" customWidth="1"/>
    <col min="8707" max="8707" width="10.1796875" style="1" customWidth="1"/>
    <col min="8708" max="8708" width="2.26953125" style="1" customWidth="1"/>
    <col min="8709" max="8709" width="6.26953125" style="1" customWidth="1"/>
    <col min="8710" max="8710" width="11.453125" style="1" customWidth="1"/>
    <col min="8711" max="8711" width="2.7265625" style="1" customWidth="1"/>
    <col min="8712" max="8712" width="6.26953125" style="1" customWidth="1"/>
    <col min="8713" max="8713" width="13.26953125" style="1" customWidth="1"/>
    <col min="8714" max="8714" width="3" style="1" customWidth="1"/>
    <col min="8715" max="8715" width="6.26953125" style="1" customWidth="1"/>
    <col min="8716" max="8716" width="11.26953125" style="1" customWidth="1"/>
    <col min="8717" max="8717" width="3.26953125" style="1" customWidth="1"/>
    <col min="8718" max="8718" width="6.26953125" style="1" customWidth="1"/>
    <col min="8719" max="8719" width="11.453125" style="1" customWidth="1"/>
    <col min="8720" max="8720" width="3.453125" style="1" customWidth="1"/>
    <col min="8721" max="8721" width="13.26953125" style="1" customWidth="1"/>
    <col min="8722" max="8957" width="8.7265625" style="1"/>
    <col min="8958" max="8958" width="7" style="1" customWidth="1"/>
    <col min="8959" max="8959" width="33.7265625" style="1" customWidth="1"/>
    <col min="8960" max="8960" width="7.7265625" style="1" customWidth="1"/>
    <col min="8961" max="8961" width="4.7265625" style="1" customWidth="1"/>
    <col min="8962" max="8962" width="6.26953125" style="1" customWidth="1"/>
    <col min="8963" max="8963" width="10.1796875" style="1" customWidth="1"/>
    <col min="8964" max="8964" width="2.26953125" style="1" customWidth="1"/>
    <col min="8965" max="8965" width="6.26953125" style="1" customWidth="1"/>
    <col min="8966" max="8966" width="11.453125" style="1" customWidth="1"/>
    <col min="8967" max="8967" width="2.7265625" style="1" customWidth="1"/>
    <col min="8968" max="8968" width="6.26953125" style="1" customWidth="1"/>
    <col min="8969" max="8969" width="13.26953125" style="1" customWidth="1"/>
    <col min="8970" max="8970" width="3" style="1" customWidth="1"/>
    <col min="8971" max="8971" width="6.26953125" style="1" customWidth="1"/>
    <col min="8972" max="8972" width="11.26953125" style="1" customWidth="1"/>
    <col min="8973" max="8973" width="3.26953125" style="1" customWidth="1"/>
    <col min="8974" max="8974" width="6.26953125" style="1" customWidth="1"/>
    <col min="8975" max="8975" width="11.453125" style="1" customWidth="1"/>
    <col min="8976" max="8976" width="3.453125" style="1" customWidth="1"/>
    <col min="8977" max="8977" width="13.26953125" style="1" customWidth="1"/>
    <col min="8978" max="9213" width="8.7265625" style="1"/>
    <col min="9214" max="9214" width="7" style="1" customWidth="1"/>
    <col min="9215" max="9215" width="33.7265625" style="1" customWidth="1"/>
    <col min="9216" max="9216" width="7.7265625" style="1" customWidth="1"/>
    <col min="9217" max="9217" width="4.7265625" style="1" customWidth="1"/>
    <col min="9218" max="9218" width="6.26953125" style="1" customWidth="1"/>
    <col min="9219" max="9219" width="10.1796875" style="1" customWidth="1"/>
    <col min="9220" max="9220" width="2.26953125" style="1" customWidth="1"/>
    <col min="9221" max="9221" width="6.26953125" style="1" customWidth="1"/>
    <col min="9222" max="9222" width="11.453125" style="1" customWidth="1"/>
    <col min="9223" max="9223" width="2.7265625" style="1" customWidth="1"/>
    <col min="9224" max="9224" width="6.26953125" style="1" customWidth="1"/>
    <col min="9225" max="9225" width="13.26953125" style="1" customWidth="1"/>
    <col min="9226" max="9226" width="3" style="1" customWidth="1"/>
    <col min="9227" max="9227" width="6.26953125" style="1" customWidth="1"/>
    <col min="9228" max="9228" width="11.26953125" style="1" customWidth="1"/>
    <col min="9229" max="9229" width="3.26953125" style="1" customWidth="1"/>
    <col min="9230" max="9230" width="6.26953125" style="1" customWidth="1"/>
    <col min="9231" max="9231" width="11.453125" style="1" customWidth="1"/>
    <col min="9232" max="9232" width="3.453125" style="1" customWidth="1"/>
    <col min="9233" max="9233" width="13.26953125" style="1" customWidth="1"/>
    <col min="9234" max="9469" width="8.7265625" style="1"/>
    <col min="9470" max="9470" width="7" style="1" customWidth="1"/>
    <col min="9471" max="9471" width="33.7265625" style="1" customWidth="1"/>
    <col min="9472" max="9472" width="7.7265625" style="1" customWidth="1"/>
    <col min="9473" max="9473" width="4.7265625" style="1" customWidth="1"/>
    <col min="9474" max="9474" width="6.26953125" style="1" customWidth="1"/>
    <col min="9475" max="9475" width="10.1796875" style="1" customWidth="1"/>
    <col min="9476" max="9476" width="2.26953125" style="1" customWidth="1"/>
    <col min="9477" max="9477" width="6.26953125" style="1" customWidth="1"/>
    <col min="9478" max="9478" width="11.453125" style="1" customWidth="1"/>
    <col min="9479" max="9479" width="2.7265625" style="1" customWidth="1"/>
    <col min="9480" max="9480" width="6.26953125" style="1" customWidth="1"/>
    <col min="9481" max="9481" width="13.26953125" style="1" customWidth="1"/>
    <col min="9482" max="9482" width="3" style="1" customWidth="1"/>
    <col min="9483" max="9483" width="6.26953125" style="1" customWidth="1"/>
    <col min="9484" max="9484" width="11.26953125" style="1" customWidth="1"/>
    <col min="9485" max="9485" width="3.26953125" style="1" customWidth="1"/>
    <col min="9486" max="9486" width="6.26953125" style="1" customWidth="1"/>
    <col min="9487" max="9487" width="11.453125" style="1" customWidth="1"/>
    <col min="9488" max="9488" width="3.453125" style="1" customWidth="1"/>
    <col min="9489" max="9489" width="13.26953125" style="1" customWidth="1"/>
    <col min="9490" max="9725" width="8.7265625" style="1"/>
    <col min="9726" max="9726" width="7" style="1" customWidth="1"/>
    <col min="9727" max="9727" width="33.7265625" style="1" customWidth="1"/>
    <col min="9728" max="9728" width="7.7265625" style="1" customWidth="1"/>
    <col min="9729" max="9729" width="4.7265625" style="1" customWidth="1"/>
    <col min="9730" max="9730" width="6.26953125" style="1" customWidth="1"/>
    <col min="9731" max="9731" width="10.1796875" style="1" customWidth="1"/>
    <col min="9732" max="9732" width="2.26953125" style="1" customWidth="1"/>
    <col min="9733" max="9733" width="6.26953125" style="1" customWidth="1"/>
    <col min="9734" max="9734" width="11.453125" style="1" customWidth="1"/>
    <col min="9735" max="9735" width="2.7265625" style="1" customWidth="1"/>
    <col min="9736" max="9736" width="6.26953125" style="1" customWidth="1"/>
    <col min="9737" max="9737" width="13.26953125" style="1" customWidth="1"/>
    <col min="9738" max="9738" width="3" style="1" customWidth="1"/>
    <col min="9739" max="9739" width="6.26953125" style="1" customWidth="1"/>
    <col min="9740" max="9740" width="11.26953125" style="1" customWidth="1"/>
    <col min="9741" max="9741" width="3.26953125" style="1" customWidth="1"/>
    <col min="9742" max="9742" width="6.26953125" style="1" customWidth="1"/>
    <col min="9743" max="9743" width="11.453125" style="1" customWidth="1"/>
    <col min="9744" max="9744" width="3.453125" style="1" customWidth="1"/>
    <col min="9745" max="9745" width="13.26953125" style="1" customWidth="1"/>
    <col min="9746" max="9981" width="8.7265625" style="1"/>
    <col min="9982" max="9982" width="7" style="1" customWidth="1"/>
    <col min="9983" max="9983" width="33.7265625" style="1" customWidth="1"/>
    <col min="9984" max="9984" width="7.7265625" style="1" customWidth="1"/>
    <col min="9985" max="9985" width="4.7265625" style="1" customWidth="1"/>
    <col min="9986" max="9986" width="6.26953125" style="1" customWidth="1"/>
    <col min="9987" max="9987" width="10.1796875" style="1" customWidth="1"/>
    <col min="9988" max="9988" width="2.26953125" style="1" customWidth="1"/>
    <col min="9989" max="9989" width="6.26953125" style="1" customWidth="1"/>
    <col min="9990" max="9990" width="11.453125" style="1" customWidth="1"/>
    <col min="9991" max="9991" width="2.7265625" style="1" customWidth="1"/>
    <col min="9992" max="9992" width="6.26953125" style="1" customWidth="1"/>
    <col min="9993" max="9993" width="13.26953125" style="1" customWidth="1"/>
    <col min="9994" max="9994" width="3" style="1" customWidth="1"/>
    <col min="9995" max="9995" width="6.26953125" style="1" customWidth="1"/>
    <col min="9996" max="9996" width="11.26953125" style="1" customWidth="1"/>
    <col min="9997" max="9997" width="3.26953125" style="1" customWidth="1"/>
    <col min="9998" max="9998" width="6.26953125" style="1" customWidth="1"/>
    <col min="9999" max="9999" width="11.453125" style="1" customWidth="1"/>
    <col min="10000" max="10000" width="3.453125" style="1" customWidth="1"/>
    <col min="10001" max="10001" width="13.26953125" style="1" customWidth="1"/>
    <col min="10002" max="10237" width="8.7265625" style="1"/>
    <col min="10238" max="10238" width="7" style="1" customWidth="1"/>
    <col min="10239" max="10239" width="33.7265625" style="1" customWidth="1"/>
    <col min="10240" max="10240" width="7.7265625" style="1" customWidth="1"/>
    <col min="10241" max="10241" width="4.7265625" style="1" customWidth="1"/>
    <col min="10242" max="10242" width="6.26953125" style="1" customWidth="1"/>
    <col min="10243" max="10243" width="10.1796875" style="1" customWidth="1"/>
    <col min="10244" max="10244" width="2.26953125" style="1" customWidth="1"/>
    <col min="10245" max="10245" width="6.26953125" style="1" customWidth="1"/>
    <col min="10246" max="10246" width="11.453125" style="1" customWidth="1"/>
    <col min="10247" max="10247" width="2.7265625" style="1" customWidth="1"/>
    <col min="10248" max="10248" width="6.26953125" style="1" customWidth="1"/>
    <col min="10249" max="10249" width="13.26953125" style="1" customWidth="1"/>
    <col min="10250" max="10250" width="3" style="1" customWidth="1"/>
    <col min="10251" max="10251" width="6.26953125" style="1" customWidth="1"/>
    <col min="10252" max="10252" width="11.26953125" style="1" customWidth="1"/>
    <col min="10253" max="10253" width="3.26953125" style="1" customWidth="1"/>
    <col min="10254" max="10254" width="6.26953125" style="1" customWidth="1"/>
    <col min="10255" max="10255" width="11.453125" style="1" customWidth="1"/>
    <col min="10256" max="10256" width="3.453125" style="1" customWidth="1"/>
    <col min="10257" max="10257" width="13.26953125" style="1" customWidth="1"/>
    <col min="10258" max="10493" width="8.7265625" style="1"/>
    <col min="10494" max="10494" width="7" style="1" customWidth="1"/>
    <col min="10495" max="10495" width="33.7265625" style="1" customWidth="1"/>
    <col min="10496" max="10496" width="7.7265625" style="1" customWidth="1"/>
    <col min="10497" max="10497" width="4.7265625" style="1" customWidth="1"/>
    <col min="10498" max="10498" width="6.26953125" style="1" customWidth="1"/>
    <col min="10499" max="10499" width="10.1796875" style="1" customWidth="1"/>
    <col min="10500" max="10500" width="2.26953125" style="1" customWidth="1"/>
    <col min="10501" max="10501" width="6.26953125" style="1" customWidth="1"/>
    <col min="10502" max="10502" width="11.453125" style="1" customWidth="1"/>
    <col min="10503" max="10503" width="2.7265625" style="1" customWidth="1"/>
    <col min="10504" max="10504" width="6.26953125" style="1" customWidth="1"/>
    <col min="10505" max="10505" width="13.26953125" style="1" customWidth="1"/>
    <col min="10506" max="10506" width="3" style="1" customWidth="1"/>
    <col min="10507" max="10507" width="6.26953125" style="1" customWidth="1"/>
    <col min="10508" max="10508" width="11.26953125" style="1" customWidth="1"/>
    <col min="10509" max="10509" width="3.26953125" style="1" customWidth="1"/>
    <col min="10510" max="10510" width="6.26953125" style="1" customWidth="1"/>
    <col min="10511" max="10511" width="11.453125" style="1" customWidth="1"/>
    <col min="10512" max="10512" width="3.453125" style="1" customWidth="1"/>
    <col min="10513" max="10513" width="13.26953125" style="1" customWidth="1"/>
    <col min="10514" max="10749" width="8.7265625" style="1"/>
    <col min="10750" max="10750" width="7" style="1" customWidth="1"/>
    <col min="10751" max="10751" width="33.7265625" style="1" customWidth="1"/>
    <col min="10752" max="10752" width="7.7265625" style="1" customWidth="1"/>
    <col min="10753" max="10753" width="4.7265625" style="1" customWidth="1"/>
    <col min="10754" max="10754" width="6.26953125" style="1" customWidth="1"/>
    <col min="10755" max="10755" width="10.1796875" style="1" customWidth="1"/>
    <col min="10756" max="10756" width="2.26953125" style="1" customWidth="1"/>
    <col min="10757" max="10757" width="6.26953125" style="1" customWidth="1"/>
    <col min="10758" max="10758" width="11.453125" style="1" customWidth="1"/>
    <col min="10759" max="10759" width="2.7265625" style="1" customWidth="1"/>
    <col min="10760" max="10760" width="6.26953125" style="1" customWidth="1"/>
    <col min="10761" max="10761" width="13.26953125" style="1" customWidth="1"/>
    <col min="10762" max="10762" width="3" style="1" customWidth="1"/>
    <col min="10763" max="10763" width="6.26953125" style="1" customWidth="1"/>
    <col min="10764" max="10764" width="11.26953125" style="1" customWidth="1"/>
    <col min="10765" max="10765" width="3.26953125" style="1" customWidth="1"/>
    <col min="10766" max="10766" width="6.26953125" style="1" customWidth="1"/>
    <col min="10767" max="10767" width="11.453125" style="1" customWidth="1"/>
    <col min="10768" max="10768" width="3.453125" style="1" customWidth="1"/>
    <col min="10769" max="10769" width="13.26953125" style="1" customWidth="1"/>
    <col min="10770" max="11005" width="8.7265625" style="1"/>
    <col min="11006" max="11006" width="7" style="1" customWidth="1"/>
    <col min="11007" max="11007" width="33.7265625" style="1" customWidth="1"/>
    <col min="11008" max="11008" width="7.7265625" style="1" customWidth="1"/>
    <col min="11009" max="11009" width="4.7265625" style="1" customWidth="1"/>
    <col min="11010" max="11010" width="6.26953125" style="1" customWidth="1"/>
    <col min="11011" max="11011" width="10.1796875" style="1" customWidth="1"/>
    <col min="11012" max="11012" width="2.26953125" style="1" customWidth="1"/>
    <col min="11013" max="11013" width="6.26953125" style="1" customWidth="1"/>
    <col min="11014" max="11014" width="11.453125" style="1" customWidth="1"/>
    <col min="11015" max="11015" width="2.7265625" style="1" customWidth="1"/>
    <col min="11016" max="11016" width="6.26953125" style="1" customWidth="1"/>
    <col min="11017" max="11017" width="13.26953125" style="1" customWidth="1"/>
    <col min="11018" max="11018" width="3" style="1" customWidth="1"/>
    <col min="11019" max="11019" width="6.26953125" style="1" customWidth="1"/>
    <col min="11020" max="11020" width="11.26953125" style="1" customWidth="1"/>
    <col min="11021" max="11021" width="3.26953125" style="1" customWidth="1"/>
    <col min="11022" max="11022" width="6.26953125" style="1" customWidth="1"/>
    <col min="11023" max="11023" width="11.453125" style="1" customWidth="1"/>
    <col min="11024" max="11024" width="3.453125" style="1" customWidth="1"/>
    <col min="11025" max="11025" width="13.26953125" style="1" customWidth="1"/>
    <col min="11026" max="11261" width="8.7265625" style="1"/>
    <col min="11262" max="11262" width="7" style="1" customWidth="1"/>
    <col min="11263" max="11263" width="33.7265625" style="1" customWidth="1"/>
    <col min="11264" max="11264" width="7.7265625" style="1" customWidth="1"/>
    <col min="11265" max="11265" width="4.7265625" style="1" customWidth="1"/>
    <col min="11266" max="11266" width="6.26953125" style="1" customWidth="1"/>
    <col min="11267" max="11267" width="10.1796875" style="1" customWidth="1"/>
    <col min="11268" max="11268" width="2.26953125" style="1" customWidth="1"/>
    <col min="11269" max="11269" width="6.26953125" style="1" customWidth="1"/>
    <col min="11270" max="11270" width="11.453125" style="1" customWidth="1"/>
    <col min="11271" max="11271" width="2.7265625" style="1" customWidth="1"/>
    <col min="11272" max="11272" width="6.26953125" style="1" customWidth="1"/>
    <col min="11273" max="11273" width="13.26953125" style="1" customWidth="1"/>
    <col min="11274" max="11274" width="3" style="1" customWidth="1"/>
    <col min="11275" max="11275" width="6.26953125" style="1" customWidth="1"/>
    <col min="11276" max="11276" width="11.26953125" style="1" customWidth="1"/>
    <col min="11277" max="11277" width="3.26953125" style="1" customWidth="1"/>
    <col min="11278" max="11278" width="6.26953125" style="1" customWidth="1"/>
    <col min="11279" max="11279" width="11.453125" style="1" customWidth="1"/>
    <col min="11280" max="11280" width="3.453125" style="1" customWidth="1"/>
    <col min="11281" max="11281" width="13.26953125" style="1" customWidth="1"/>
    <col min="11282" max="11517" width="8.7265625" style="1"/>
    <col min="11518" max="11518" width="7" style="1" customWidth="1"/>
    <col min="11519" max="11519" width="33.7265625" style="1" customWidth="1"/>
    <col min="11520" max="11520" width="7.7265625" style="1" customWidth="1"/>
    <col min="11521" max="11521" width="4.7265625" style="1" customWidth="1"/>
    <col min="11522" max="11522" width="6.26953125" style="1" customWidth="1"/>
    <col min="11523" max="11523" width="10.1796875" style="1" customWidth="1"/>
    <col min="11524" max="11524" width="2.26953125" style="1" customWidth="1"/>
    <col min="11525" max="11525" width="6.26953125" style="1" customWidth="1"/>
    <col min="11526" max="11526" width="11.453125" style="1" customWidth="1"/>
    <col min="11527" max="11527" width="2.7265625" style="1" customWidth="1"/>
    <col min="11528" max="11528" width="6.26953125" style="1" customWidth="1"/>
    <col min="11529" max="11529" width="13.26953125" style="1" customWidth="1"/>
    <col min="11530" max="11530" width="3" style="1" customWidth="1"/>
    <col min="11531" max="11531" width="6.26953125" style="1" customWidth="1"/>
    <col min="11532" max="11532" width="11.26953125" style="1" customWidth="1"/>
    <col min="11533" max="11533" width="3.26953125" style="1" customWidth="1"/>
    <col min="11534" max="11534" width="6.26953125" style="1" customWidth="1"/>
    <col min="11535" max="11535" width="11.453125" style="1" customWidth="1"/>
    <col min="11536" max="11536" width="3.453125" style="1" customWidth="1"/>
    <col min="11537" max="11537" width="13.26953125" style="1" customWidth="1"/>
    <col min="11538" max="11773" width="8.7265625" style="1"/>
    <col min="11774" max="11774" width="7" style="1" customWidth="1"/>
    <col min="11775" max="11775" width="33.7265625" style="1" customWidth="1"/>
    <col min="11776" max="11776" width="7.7265625" style="1" customWidth="1"/>
    <col min="11777" max="11777" width="4.7265625" style="1" customWidth="1"/>
    <col min="11778" max="11778" width="6.26953125" style="1" customWidth="1"/>
    <col min="11779" max="11779" width="10.1796875" style="1" customWidth="1"/>
    <col min="11780" max="11780" width="2.26953125" style="1" customWidth="1"/>
    <col min="11781" max="11781" width="6.26953125" style="1" customWidth="1"/>
    <col min="11782" max="11782" width="11.453125" style="1" customWidth="1"/>
    <col min="11783" max="11783" width="2.7265625" style="1" customWidth="1"/>
    <col min="11784" max="11784" width="6.26953125" style="1" customWidth="1"/>
    <col min="11785" max="11785" width="13.26953125" style="1" customWidth="1"/>
    <col min="11786" max="11786" width="3" style="1" customWidth="1"/>
    <col min="11787" max="11787" width="6.26953125" style="1" customWidth="1"/>
    <col min="11788" max="11788" width="11.26953125" style="1" customWidth="1"/>
    <col min="11789" max="11789" width="3.26953125" style="1" customWidth="1"/>
    <col min="11790" max="11790" width="6.26953125" style="1" customWidth="1"/>
    <col min="11791" max="11791" width="11.453125" style="1" customWidth="1"/>
    <col min="11792" max="11792" width="3.453125" style="1" customWidth="1"/>
    <col min="11793" max="11793" width="13.26953125" style="1" customWidth="1"/>
    <col min="11794" max="12029" width="8.7265625" style="1"/>
    <col min="12030" max="12030" width="7" style="1" customWidth="1"/>
    <col min="12031" max="12031" width="33.7265625" style="1" customWidth="1"/>
    <col min="12032" max="12032" width="7.7265625" style="1" customWidth="1"/>
    <col min="12033" max="12033" width="4.7265625" style="1" customWidth="1"/>
    <col min="12034" max="12034" width="6.26953125" style="1" customWidth="1"/>
    <col min="12035" max="12035" width="10.1796875" style="1" customWidth="1"/>
    <col min="12036" max="12036" width="2.26953125" style="1" customWidth="1"/>
    <col min="12037" max="12037" width="6.26953125" style="1" customWidth="1"/>
    <col min="12038" max="12038" width="11.453125" style="1" customWidth="1"/>
    <col min="12039" max="12039" width="2.7265625" style="1" customWidth="1"/>
    <col min="12040" max="12040" width="6.26953125" style="1" customWidth="1"/>
    <col min="12041" max="12041" width="13.26953125" style="1" customWidth="1"/>
    <col min="12042" max="12042" width="3" style="1" customWidth="1"/>
    <col min="12043" max="12043" width="6.26953125" style="1" customWidth="1"/>
    <col min="12044" max="12044" width="11.26953125" style="1" customWidth="1"/>
    <col min="12045" max="12045" width="3.26953125" style="1" customWidth="1"/>
    <col min="12046" max="12046" width="6.26953125" style="1" customWidth="1"/>
    <col min="12047" max="12047" width="11.453125" style="1" customWidth="1"/>
    <col min="12048" max="12048" width="3.453125" style="1" customWidth="1"/>
    <col min="12049" max="12049" width="13.26953125" style="1" customWidth="1"/>
    <col min="12050" max="12285" width="8.7265625" style="1"/>
    <col min="12286" max="12286" width="7" style="1" customWidth="1"/>
    <col min="12287" max="12287" width="33.7265625" style="1" customWidth="1"/>
    <col min="12288" max="12288" width="7.7265625" style="1" customWidth="1"/>
    <col min="12289" max="12289" width="4.7265625" style="1" customWidth="1"/>
    <col min="12290" max="12290" width="6.26953125" style="1" customWidth="1"/>
    <col min="12291" max="12291" width="10.1796875" style="1" customWidth="1"/>
    <col min="12292" max="12292" width="2.26953125" style="1" customWidth="1"/>
    <col min="12293" max="12293" width="6.26953125" style="1" customWidth="1"/>
    <col min="12294" max="12294" width="11.453125" style="1" customWidth="1"/>
    <col min="12295" max="12295" width="2.7265625" style="1" customWidth="1"/>
    <col min="12296" max="12296" width="6.26953125" style="1" customWidth="1"/>
    <col min="12297" max="12297" width="13.26953125" style="1" customWidth="1"/>
    <col min="12298" max="12298" width="3" style="1" customWidth="1"/>
    <col min="12299" max="12299" width="6.26953125" style="1" customWidth="1"/>
    <col min="12300" max="12300" width="11.26953125" style="1" customWidth="1"/>
    <col min="12301" max="12301" width="3.26953125" style="1" customWidth="1"/>
    <col min="12302" max="12302" width="6.26953125" style="1" customWidth="1"/>
    <col min="12303" max="12303" width="11.453125" style="1" customWidth="1"/>
    <col min="12304" max="12304" width="3.453125" style="1" customWidth="1"/>
    <col min="12305" max="12305" width="13.26953125" style="1" customWidth="1"/>
    <col min="12306" max="12541" width="8.7265625" style="1"/>
    <col min="12542" max="12542" width="7" style="1" customWidth="1"/>
    <col min="12543" max="12543" width="33.7265625" style="1" customWidth="1"/>
    <col min="12544" max="12544" width="7.7265625" style="1" customWidth="1"/>
    <col min="12545" max="12545" width="4.7265625" style="1" customWidth="1"/>
    <col min="12546" max="12546" width="6.26953125" style="1" customWidth="1"/>
    <col min="12547" max="12547" width="10.1796875" style="1" customWidth="1"/>
    <col min="12548" max="12548" width="2.26953125" style="1" customWidth="1"/>
    <col min="12549" max="12549" width="6.26953125" style="1" customWidth="1"/>
    <col min="12550" max="12550" width="11.453125" style="1" customWidth="1"/>
    <col min="12551" max="12551" width="2.7265625" style="1" customWidth="1"/>
    <col min="12552" max="12552" width="6.26953125" style="1" customWidth="1"/>
    <col min="12553" max="12553" width="13.26953125" style="1" customWidth="1"/>
    <col min="12554" max="12554" width="3" style="1" customWidth="1"/>
    <col min="12555" max="12555" width="6.26953125" style="1" customWidth="1"/>
    <col min="12556" max="12556" width="11.26953125" style="1" customWidth="1"/>
    <col min="12557" max="12557" width="3.26953125" style="1" customWidth="1"/>
    <col min="12558" max="12558" width="6.26953125" style="1" customWidth="1"/>
    <col min="12559" max="12559" width="11.453125" style="1" customWidth="1"/>
    <col min="12560" max="12560" width="3.453125" style="1" customWidth="1"/>
    <col min="12561" max="12561" width="13.26953125" style="1" customWidth="1"/>
    <col min="12562" max="12797" width="8.7265625" style="1"/>
    <col min="12798" max="12798" width="7" style="1" customWidth="1"/>
    <col min="12799" max="12799" width="33.7265625" style="1" customWidth="1"/>
    <col min="12800" max="12800" width="7.7265625" style="1" customWidth="1"/>
    <col min="12801" max="12801" width="4.7265625" style="1" customWidth="1"/>
    <col min="12802" max="12802" width="6.26953125" style="1" customWidth="1"/>
    <col min="12803" max="12803" width="10.1796875" style="1" customWidth="1"/>
    <col min="12804" max="12804" width="2.26953125" style="1" customWidth="1"/>
    <col min="12805" max="12805" width="6.26953125" style="1" customWidth="1"/>
    <col min="12806" max="12806" width="11.453125" style="1" customWidth="1"/>
    <col min="12807" max="12807" width="2.7265625" style="1" customWidth="1"/>
    <col min="12808" max="12808" width="6.26953125" style="1" customWidth="1"/>
    <col min="12809" max="12809" width="13.26953125" style="1" customWidth="1"/>
    <col min="12810" max="12810" width="3" style="1" customWidth="1"/>
    <col min="12811" max="12811" width="6.26953125" style="1" customWidth="1"/>
    <col min="12812" max="12812" width="11.26953125" style="1" customWidth="1"/>
    <col min="12813" max="12813" width="3.26953125" style="1" customWidth="1"/>
    <col min="12814" max="12814" width="6.26953125" style="1" customWidth="1"/>
    <col min="12815" max="12815" width="11.453125" style="1" customWidth="1"/>
    <col min="12816" max="12816" width="3.453125" style="1" customWidth="1"/>
    <col min="12817" max="12817" width="13.26953125" style="1" customWidth="1"/>
    <col min="12818" max="13053" width="8.7265625" style="1"/>
    <col min="13054" max="13054" width="7" style="1" customWidth="1"/>
    <col min="13055" max="13055" width="33.7265625" style="1" customWidth="1"/>
    <col min="13056" max="13056" width="7.7265625" style="1" customWidth="1"/>
    <col min="13057" max="13057" width="4.7265625" style="1" customWidth="1"/>
    <col min="13058" max="13058" width="6.26953125" style="1" customWidth="1"/>
    <col min="13059" max="13059" width="10.1796875" style="1" customWidth="1"/>
    <col min="13060" max="13060" width="2.26953125" style="1" customWidth="1"/>
    <col min="13061" max="13061" width="6.26953125" style="1" customWidth="1"/>
    <col min="13062" max="13062" width="11.453125" style="1" customWidth="1"/>
    <col min="13063" max="13063" width="2.7265625" style="1" customWidth="1"/>
    <col min="13064" max="13064" width="6.26953125" style="1" customWidth="1"/>
    <col min="13065" max="13065" width="13.26953125" style="1" customWidth="1"/>
    <col min="13066" max="13066" width="3" style="1" customWidth="1"/>
    <col min="13067" max="13067" width="6.26953125" style="1" customWidth="1"/>
    <col min="13068" max="13068" width="11.26953125" style="1" customWidth="1"/>
    <col min="13069" max="13069" width="3.26953125" style="1" customWidth="1"/>
    <col min="13070" max="13070" width="6.26953125" style="1" customWidth="1"/>
    <col min="13071" max="13071" width="11.453125" style="1" customWidth="1"/>
    <col min="13072" max="13072" width="3.453125" style="1" customWidth="1"/>
    <col min="13073" max="13073" width="13.26953125" style="1" customWidth="1"/>
    <col min="13074" max="13309" width="8.7265625" style="1"/>
    <col min="13310" max="13310" width="7" style="1" customWidth="1"/>
    <col min="13311" max="13311" width="33.7265625" style="1" customWidth="1"/>
    <col min="13312" max="13312" width="7.7265625" style="1" customWidth="1"/>
    <col min="13313" max="13313" width="4.7265625" style="1" customWidth="1"/>
    <col min="13314" max="13314" width="6.26953125" style="1" customWidth="1"/>
    <col min="13315" max="13315" width="10.1796875" style="1" customWidth="1"/>
    <col min="13316" max="13316" width="2.26953125" style="1" customWidth="1"/>
    <col min="13317" max="13317" width="6.26953125" style="1" customWidth="1"/>
    <col min="13318" max="13318" width="11.453125" style="1" customWidth="1"/>
    <col min="13319" max="13319" width="2.7265625" style="1" customWidth="1"/>
    <col min="13320" max="13320" width="6.26953125" style="1" customWidth="1"/>
    <col min="13321" max="13321" width="13.26953125" style="1" customWidth="1"/>
    <col min="13322" max="13322" width="3" style="1" customWidth="1"/>
    <col min="13323" max="13323" width="6.26953125" style="1" customWidth="1"/>
    <col min="13324" max="13324" width="11.26953125" style="1" customWidth="1"/>
    <col min="13325" max="13325" width="3.26953125" style="1" customWidth="1"/>
    <col min="13326" max="13326" width="6.26953125" style="1" customWidth="1"/>
    <col min="13327" max="13327" width="11.453125" style="1" customWidth="1"/>
    <col min="13328" max="13328" width="3.453125" style="1" customWidth="1"/>
    <col min="13329" max="13329" width="13.26953125" style="1" customWidth="1"/>
    <col min="13330" max="13565" width="8.7265625" style="1"/>
    <col min="13566" max="13566" width="7" style="1" customWidth="1"/>
    <col min="13567" max="13567" width="33.7265625" style="1" customWidth="1"/>
    <col min="13568" max="13568" width="7.7265625" style="1" customWidth="1"/>
    <col min="13569" max="13569" width="4.7265625" style="1" customWidth="1"/>
    <col min="13570" max="13570" width="6.26953125" style="1" customWidth="1"/>
    <col min="13571" max="13571" width="10.1796875" style="1" customWidth="1"/>
    <col min="13572" max="13572" width="2.26953125" style="1" customWidth="1"/>
    <col min="13573" max="13573" width="6.26953125" style="1" customWidth="1"/>
    <col min="13574" max="13574" width="11.453125" style="1" customWidth="1"/>
    <col min="13575" max="13575" width="2.7265625" style="1" customWidth="1"/>
    <col min="13576" max="13576" width="6.26953125" style="1" customWidth="1"/>
    <col min="13577" max="13577" width="13.26953125" style="1" customWidth="1"/>
    <col min="13578" max="13578" width="3" style="1" customWidth="1"/>
    <col min="13579" max="13579" width="6.26953125" style="1" customWidth="1"/>
    <col min="13580" max="13580" width="11.26953125" style="1" customWidth="1"/>
    <col min="13581" max="13581" width="3.26953125" style="1" customWidth="1"/>
    <col min="13582" max="13582" width="6.26953125" style="1" customWidth="1"/>
    <col min="13583" max="13583" width="11.453125" style="1" customWidth="1"/>
    <col min="13584" max="13584" width="3.453125" style="1" customWidth="1"/>
    <col min="13585" max="13585" width="13.26953125" style="1" customWidth="1"/>
    <col min="13586" max="13821" width="8.7265625" style="1"/>
    <col min="13822" max="13822" width="7" style="1" customWidth="1"/>
    <col min="13823" max="13823" width="33.7265625" style="1" customWidth="1"/>
    <col min="13824" max="13824" width="7.7265625" style="1" customWidth="1"/>
    <col min="13825" max="13825" width="4.7265625" style="1" customWidth="1"/>
    <col min="13826" max="13826" width="6.26953125" style="1" customWidth="1"/>
    <col min="13827" max="13827" width="10.1796875" style="1" customWidth="1"/>
    <col min="13828" max="13828" width="2.26953125" style="1" customWidth="1"/>
    <col min="13829" max="13829" width="6.26953125" style="1" customWidth="1"/>
    <col min="13830" max="13830" width="11.453125" style="1" customWidth="1"/>
    <col min="13831" max="13831" width="2.7265625" style="1" customWidth="1"/>
    <col min="13832" max="13832" width="6.26953125" style="1" customWidth="1"/>
    <col min="13833" max="13833" width="13.26953125" style="1" customWidth="1"/>
    <col min="13834" max="13834" width="3" style="1" customWidth="1"/>
    <col min="13835" max="13835" width="6.26953125" style="1" customWidth="1"/>
    <col min="13836" max="13836" width="11.26953125" style="1" customWidth="1"/>
    <col min="13837" max="13837" width="3.26953125" style="1" customWidth="1"/>
    <col min="13838" max="13838" width="6.26953125" style="1" customWidth="1"/>
    <col min="13839" max="13839" width="11.453125" style="1" customWidth="1"/>
    <col min="13840" max="13840" width="3.453125" style="1" customWidth="1"/>
    <col min="13841" max="13841" width="13.26953125" style="1" customWidth="1"/>
    <col min="13842" max="14077" width="8.7265625" style="1"/>
    <col min="14078" max="14078" width="7" style="1" customWidth="1"/>
    <col min="14079" max="14079" width="33.7265625" style="1" customWidth="1"/>
    <col min="14080" max="14080" width="7.7265625" style="1" customWidth="1"/>
    <col min="14081" max="14081" width="4.7265625" style="1" customWidth="1"/>
    <col min="14082" max="14082" width="6.26953125" style="1" customWidth="1"/>
    <col min="14083" max="14083" width="10.1796875" style="1" customWidth="1"/>
    <col min="14084" max="14084" width="2.26953125" style="1" customWidth="1"/>
    <col min="14085" max="14085" width="6.26953125" style="1" customWidth="1"/>
    <col min="14086" max="14086" width="11.453125" style="1" customWidth="1"/>
    <col min="14087" max="14087" width="2.7265625" style="1" customWidth="1"/>
    <col min="14088" max="14088" width="6.26953125" style="1" customWidth="1"/>
    <col min="14089" max="14089" width="13.26953125" style="1" customWidth="1"/>
    <col min="14090" max="14090" width="3" style="1" customWidth="1"/>
    <col min="14091" max="14091" width="6.26953125" style="1" customWidth="1"/>
    <col min="14092" max="14092" width="11.26953125" style="1" customWidth="1"/>
    <col min="14093" max="14093" width="3.26953125" style="1" customWidth="1"/>
    <col min="14094" max="14094" width="6.26953125" style="1" customWidth="1"/>
    <col min="14095" max="14095" width="11.453125" style="1" customWidth="1"/>
    <col min="14096" max="14096" width="3.453125" style="1" customWidth="1"/>
    <col min="14097" max="14097" width="13.26953125" style="1" customWidth="1"/>
    <col min="14098" max="14333" width="8.7265625" style="1"/>
    <col min="14334" max="14334" width="7" style="1" customWidth="1"/>
    <col min="14335" max="14335" width="33.7265625" style="1" customWidth="1"/>
    <col min="14336" max="14336" width="7.7265625" style="1" customWidth="1"/>
    <col min="14337" max="14337" width="4.7265625" style="1" customWidth="1"/>
    <col min="14338" max="14338" width="6.26953125" style="1" customWidth="1"/>
    <col min="14339" max="14339" width="10.1796875" style="1" customWidth="1"/>
    <col min="14340" max="14340" width="2.26953125" style="1" customWidth="1"/>
    <col min="14341" max="14341" width="6.26953125" style="1" customWidth="1"/>
    <col min="14342" max="14342" width="11.453125" style="1" customWidth="1"/>
    <col min="14343" max="14343" width="2.7265625" style="1" customWidth="1"/>
    <col min="14344" max="14344" width="6.26953125" style="1" customWidth="1"/>
    <col min="14345" max="14345" width="13.26953125" style="1" customWidth="1"/>
    <col min="14346" max="14346" width="3" style="1" customWidth="1"/>
    <col min="14347" max="14347" width="6.26953125" style="1" customWidth="1"/>
    <col min="14348" max="14348" width="11.26953125" style="1" customWidth="1"/>
    <col min="14349" max="14349" width="3.26953125" style="1" customWidth="1"/>
    <col min="14350" max="14350" width="6.26953125" style="1" customWidth="1"/>
    <col min="14351" max="14351" width="11.453125" style="1" customWidth="1"/>
    <col min="14352" max="14352" width="3.453125" style="1" customWidth="1"/>
    <col min="14353" max="14353" width="13.26953125" style="1" customWidth="1"/>
    <col min="14354" max="14589" width="8.7265625" style="1"/>
    <col min="14590" max="14590" width="7" style="1" customWidth="1"/>
    <col min="14591" max="14591" width="33.7265625" style="1" customWidth="1"/>
    <col min="14592" max="14592" width="7.7265625" style="1" customWidth="1"/>
    <col min="14593" max="14593" width="4.7265625" style="1" customWidth="1"/>
    <col min="14594" max="14594" width="6.26953125" style="1" customWidth="1"/>
    <col min="14595" max="14595" width="10.1796875" style="1" customWidth="1"/>
    <col min="14596" max="14596" width="2.26953125" style="1" customWidth="1"/>
    <col min="14597" max="14597" width="6.26953125" style="1" customWidth="1"/>
    <col min="14598" max="14598" width="11.453125" style="1" customWidth="1"/>
    <col min="14599" max="14599" width="2.7265625" style="1" customWidth="1"/>
    <col min="14600" max="14600" width="6.26953125" style="1" customWidth="1"/>
    <col min="14601" max="14601" width="13.26953125" style="1" customWidth="1"/>
    <col min="14602" max="14602" width="3" style="1" customWidth="1"/>
    <col min="14603" max="14603" width="6.26953125" style="1" customWidth="1"/>
    <col min="14604" max="14604" width="11.26953125" style="1" customWidth="1"/>
    <col min="14605" max="14605" width="3.26953125" style="1" customWidth="1"/>
    <col min="14606" max="14606" width="6.26953125" style="1" customWidth="1"/>
    <col min="14607" max="14607" width="11.453125" style="1" customWidth="1"/>
    <col min="14608" max="14608" width="3.453125" style="1" customWidth="1"/>
    <col min="14609" max="14609" width="13.26953125" style="1" customWidth="1"/>
    <col min="14610" max="14845" width="8.7265625" style="1"/>
    <col min="14846" max="14846" width="7" style="1" customWidth="1"/>
    <col min="14847" max="14847" width="33.7265625" style="1" customWidth="1"/>
    <col min="14848" max="14848" width="7.7265625" style="1" customWidth="1"/>
    <col min="14849" max="14849" width="4.7265625" style="1" customWidth="1"/>
    <col min="14850" max="14850" width="6.26953125" style="1" customWidth="1"/>
    <col min="14851" max="14851" width="10.1796875" style="1" customWidth="1"/>
    <col min="14852" max="14852" width="2.26953125" style="1" customWidth="1"/>
    <col min="14853" max="14853" width="6.26953125" style="1" customWidth="1"/>
    <col min="14854" max="14854" width="11.453125" style="1" customWidth="1"/>
    <col min="14855" max="14855" width="2.7265625" style="1" customWidth="1"/>
    <col min="14856" max="14856" width="6.26953125" style="1" customWidth="1"/>
    <col min="14857" max="14857" width="13.26953125" style="1" customWidth="1"/>
    <col min="14858" max="14858" width="3" style="1" customWidth="1"/>
    <col min="14859" max="14859" width="6.26953125" style="1" customWidth="1"/>
    <col min="14860" max="14860" width="11.26953125" style="1" customWidth="1"/>
    <col min="14861" max="14861" width="3.26953125" style="1" customWidth="1"/>
    <col min="14862" max="14862" width="6.26953125" style="1" customWidth="1"/>
    <col min="14863" max="14863" width="11.453125" style="1" customWidth="1"/>
    <col min="14864" max="14864" width="3.453125" style="1" customWidth="1"/>
    <col min="14865" max="14865" width="13.26953125" style="1" customWidth="1"/>
    <col min="14866" max="15101" width="8.7265625" style="1"/>
    <col min="15102" max="15102" width="7" style="1" customWidth="1"/>
    <col min="15103" max="15103" width="33.7265625" style="1" customWidth="1"/>
    <col min="15104" max="15104" width="7.7265625" style="1" customWidth="1"/>
    <col min="15105" max="15105" width="4.7265625" style="1" customWidth="1"/>
    <col min="15106" max="15106" width="6.26953125" style="1" customWidth="1"/>
    <col min="15107" max="15107" width="10.1796875" style="1" customWidth="1"/>
    <col min="15108" max="15108" width="2.26953125" style="1" customWidth="1"/>
    <col min="15109" max="15109" width="6.26953125" style="1" customWidth="1"/>
    <col min="15110" max="15110" width="11.453125" style="1" customWidth="1"/>
    <col min="15111" max="15111" width="2.7265625" style="1" customWidth="1"/>
    <col min="15112" max="15112" width="6.26953125" style="1" customWidth="1"/>
    <col min="15113" max="15113" width="13.26953125" style="1" customWidth="1"/>
    <col min="15114" max="15114" width="3" style="1" customWidth="1"/>
    <col min="15115" max="15115" width="6.26953125" style="1" customWidth="1"/>
    <col min="15116" max="15116" width="11.26953125" style="1" customWidth="1"/>
    <col min="15117" max="15117" width="3.26953125" style="1" customWidth="1"/>
    <col min="15118" max="15118" width="6.26953125" style="1" customWidth="1"/>
    <col min="15119" max="15119" width="11.453125" style="1" customWidth="1"/>
    <col min="15120" max="15120" width="3.453125" style="1" customWidth="1"/>
    <col min="15121" max="15121" width="13.26953125" style="1" customWidth="1"/>
    <col min="15122" max="15357" width="8.7265625" style="1"/>
    <col min="15358" max="15358" width="7" style="1" customWidth="1"/>
    <col min="15359" max="15359" width="33.7265625" style="1" customWidth="1"/>
    <col min="15360" max="15360" width="7.7265625" style="1" customWidth="1"/>
    <col min="15361" max="15361" width="4.7265625" style="1" customWidth="1"/>
    <col min="15362" max="15362" width="6.26953125" style="1" customWidth="1"/>
    <col min="15363" max="15363" width="10.1796875" style="1" customWidth="1"/>
    <col min="15364" max="15364" width="2.26953125" style="1" customWidth="1"/>
    <col min="15365" max="15365" width="6.26953125" style="1" customWidth="1"/>
    <col min="15366" max="15366" width="11.453125" style="1" customWidth="1"/>
    <col min="15367" max="15367" width="2.7265625" style="1" customWidth="1"/>
    <col min="15368" max="15368" width="6.26953125" style="1" customWidth="1"/>
    <col min="15369" max="15369" width="13.26953125" style="1" customWidth="1"/>
    <col min="15370" max="15370" width="3" style="1" customWidth="1"/>
    <col min="15371" max="15371" width="6.26953125" style="1" customWidth="1"/>
    <col min="15372" max="15372" width="11.26953125" style="1" customWidth="1"/>
    <col min="15373" max="15373" width="3.26953125" style="1" customWidth="1"/>
    <col min="15374" max="15374" width="6.26953125" style="1" customWidth="1"/>
    <col min="15375" max="15375" width="11.453125" style="1" customWidth="1"/>
    <col min="15376" max="15376" width="3.453125" style="1" customWidth="1"/>
    <col min="15377" max="15377" width="13.26953125" style="1" customWidth="1"/>
    <col min="15378" max="15613" width="8.7265625" style="1"/>
    <col min="15614" max="15614" width="7" style="1" customWidth="1"/>
    <col min="15615" max="15615" width="33.7265625" style="1" customWidth="1"/>
    <col min="15616" max="15616" width="7.7265625" style="1" customWidth="1"/>
    <col min="15617" max="15617" width="4.7265625" style="1" customWidth="1"/>
    <col min="15618" max="15618" width="6.26953125" style="1" customWidth="1"/>
    <col min="15619" max="15619" width="10.1796875" style="1" customWidth="1"/>
    <col min="15620" max="15620" width="2.26953125" style="1" customWidth="1"/>
    <col min="15621" max="15621" width="6.26953125" style="1" customWidth="1"/>
    <col min="15622" max="15622" width="11.453125" style="1" customWidth="1"/>
    <col min="15623" max="15623" width="2.7265625" style="1" customWidth="1"/>
    <col min="15624" max="15624" width="6.26953125" style="1" customWidth="1"/>
    <col min="15625" max="15625" width="13.26953125" style="1" customWidth="1"/>
    <col min="15626" max="15626" width="3" style="1" customWidth="1"/>
    <col min="15627" max="15627" width="6.26953125" style="1" customWidth="1"/>
    <col min="15628" max="15628" width="11.26953125" style="1" customWidth="1"/>
    <col min="15629" max="15629" width="3.26953125" style="1" customWidth="1"/>
    <col min="15630" max="15630" width="6.26953125" style="1" customWidth="1"/>
    <col min="15631" max="15631" width="11.453125" style="1" customWidth="1"/>
    <col min="15632" max="15632" width="3.453125" style="1" customWidth="1"/>
    <col min="15633" max="15633" width="13.26953125" style="1" customWidth="1"/>
    <col min="15634" max="15869" width="8.7265625" style="1"/>
    <col min="15870" max="15870" width="7" style="1" customWidth="1"/>
    <col min="15871" max="15871" width="33.7265625" style="1" customWidth="1"/>
    <col min="15872" max="15872" width="7.7265625" style="1" customWidth="1"/>
    <col min="15873" max="15873" width="4.7265625" style="1" customWidth="1"/>
    <col min="15874" max="15874" width="6.26953125" style="1" customWidth="1"/>
    <col min="15875" max="15875" width="10.1796875" style="1" customWidth="1"/>
    <col min="15876" max="15876" width="2.26953125" style="1" customWidth="1"/>
    <col min="15877" max="15877" width="6.26953125" style="1" customWidth="1"/>
    <col min="15878" max="15878" width="11.453125" style="1" customWidth="1"/>
    <col min="15879" max="15879" width="2.7265625" style="1" customWidth="1"/>
    <col min="15880" max="15880" width="6.26953125" style="1" customWidth="1"/>
    <col min="15881" max="15881" width="13.26953125" style="1" customWidth="1"/>
    <col min="15882" max="15882" width="3" style="1" customWidth="1"/>
    <col min="15883" max="15883" width="6.26953125" style="1" customWidth="1"/>
    <col min="15884" max="15884" width="11.26953125" style="1" customWidth="1"/>
    <col min="15885" max="15885" width="3.26953125" style="1" customWidth="1"/>
    <col min="15886" max="15886" width="6.26953125" style="1" customWidth="1"/>
    <col min="15887" max="15887" width="11.453125" style="1" customWidth="1"/>
    <col min="15888" max="15888" width="3.453125" style="1" customWidth="1"/>
    <col min="15889" max="15889" width="13.26953125" style="1" customWidth="1"/>
    <col min="15890" max="16125" width="8.7265625" style="1"/>
    <col min="16126" max="16126" width="7" style="1" customWidth="1"/>
    <col min="16127" max="16127" width="33.7265625" style="1" customWidth="1"/>
    <col min="16128" max="16128" width="7.7265625" style="1" customWidth="1"/>
    <col min="16129" max="16129" width="4.7265625" style="1" customWidth="1"/>
    <col min="16130" max="16130" width="6.26953125" style="1" customWidth="1"/>
    <col min="16131" max="16131" width="10.1796875" style="1" customWidth="1"/>
    <col min="16132" max="16132" width="2.26953125" style="1" customWidth="1"/>
    <col min="16133" max="16133" width="6.26953125" style="1" customWidth="1"/>
    <col min="16134" max="16134" width="11.453125" style="1" customWidth="1"/>
    <col min="16135" max="16135" width="2.7265625" style="1" customWidth="1"/>
    <col min="16136" max="16136" width="6.26953125" style="1" customWidth="1"/>
    <col min="16137" max="16137" width="13.26953125" style="1" customWidth="1"/>
    <col min="16138" max="16138" width="3" style="1" customWidth="1"/>
    <col min="16139" max="16139" width="6.26953125" style="1" customWidth="1"/>
    <col min="16140" max="16140" width="11.26953125" style="1" customWidth="1"/>
    <col min="16141" max="16141" width="3.26953125" style="1" customWidth="1"/>
    <col min="16142" max="16142" width="6.26953125" style="1" customWidth="1"/>
    <col min="16143" max="16143" width="11.453125" style="1" customWidth="1"/>
    <col min="16144" max="16144" width="3.453125" style="1" customWidth="1"/>
    <col min="16145" max="16145" width="13.26953125" style="1" customWidth="1"/>
    <col min="16146" max="16384" width="8.7265625" style="1"/>
  </cols>
  <sheetData>
    <row r="1" spans="1:33" ht="23" x14ac:dyDescent="0.5">
      <c r="A1" s="426" t="s">
        <v>294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</row>
    <row r="2" spans="1:33" ht="15.5" x14ac:dyDescent="0.35">
      <c r="A2" s="436" t="str">
        <f>'Proposal Information'!B2</f>
        <v>Revised April 2025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</row>
    <row r="3" spans="1:33" ht="20" x14ac:dyDescent="0.4">
      <c r="A3" s="427" t="s">
        <v>21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</row>
    <row r="4" spans="1:33" ht="20.5" x14ac:dyDescent="0.45">
      <c r="A4" s="253"/>
      <c r="B4" s="253"/>
      <c r="C4" s="253" t="s">
        <v>10</v>
      </c>
      <c r="D4" s="315" t="str">
        <f>'Budget Request Form'!D4</f>
        <v>Title</v>
      </c>
      <c r="E4" s="315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</row>
    <row r="5" spans="1:33" s="7" customFormat="1" ht="17.5" x14ac:dyDescent="0.35">
      <c r="A5" s="6"/>
      <c r="B5" s="4"/>
      <c r="C5" s="4"/>
      <c r="D5" s="4"/>
      <c r="E5" s="30"/>
      <c r="F5" s="30"/>
      <c r="G5" s="30"/>
      <c r="P5" s="69"/>
      <c r="U5" s="69"/>
      <c r="V5" s="318"/>
      <c r="W5" s="318"/>
      <c r="X5" s="318"/>
      <c r="Y5" s="318"/>
      <c r="Z5" s="69"/>
      <c r="AE5" s="69"/>
      <c r="AG5" s="70"/>
    </row>
    <row r="6" spans="1:33" x14ac:dyDescent="0.3">
      <c r="E6" s="71"/>
      <c r="F6" s="71"/>
      <c r="G6" s="71" t="s">
        <v>11</v>
      </c>
      <c r="K6" s="187" t="s">
        <v>23</v>
      </c>
      <c r="L6" s="317"/>
      <c r="M6" s="317"/>
      <c r="N6" s="317"/>
      <c r="O6" s="317"/>
      <c r="P6" s="187" t="s">
        <v>23</v>
      </c>
      <c r="Q6" s="317"/>
      <c r="R6" s="317"/>
      <c r="S6" s="317"/>
      <c r="T6" s="317"/>
      <c r="U6" s="187" t="s">
        <v>23</v>
      </c>
      <c r="V6" s="317"/>
      <c r="W6" s="317"/>
      <c r="X6" s="317"/>
      <c r="Y6" s="317"/>
      <c r="Z6" s="187" t="s">
        <v>23</v>
      </c>
      <c r="AA6" s="188"/>
      <c r="AB6" s="317"/>
      <c r="AC6" s="317"/>
      <c r="AD6" s="317"/>
      <c r="AE6" s="187" t="s">
        <v>23</v>
      </c>
      <c r="AF6" s="5"/>
      <c r="AG6" s="72"/>
    </row>
    <row r="7" spans="1:33" x14ac:dyDescent="0.3">
      <c r="A7" s="242" t="s">
        <v>24</v>
      </c>
      <c r="B7" s="243"/>
      <c r="C7" s="243"/>
      <c r="D7" s="243"/>
      <c r="E7" s="244"/>
      <c r="F7" s="244"/>
      <c r="G7" s="244"/>
      <c r="H7" s="245" t="s">
        <v>0</v>
      </c>
      <c r="I7" s="245"/>
      <c r="J7" s="245"/>
      <c r="K7" s="246" t="s">
        <v>1</v>
      </c>
      <c r="L7" s="247"/>
      <c r="M7" s="247" t="s">
        <v>0</v>
      </c>
      <c r="N7" s="247"/>
      <c r="O7" s="247"/>
      <c r="P7" s="246" t="s">
        <v>2</v>
      </c>
      <c r="Q7" s="247"/>
      <c r="R7" s="247" t="s">
        <v>0</v>
      </c>
      <c r="S7" s="247"/>
      <c r="T7" s="247"/>
      <c r="U7" s="246" t="s">
        <v>3</v>
      </c>
      <c r="V7" s="247"/>
      <c r="W7" s="247" t="s">
        <v>0</v>
      </c>
      <c r="X7" s="247"/>
      <c r="Y7" s="247"/>
      <c r="Z7" s="246" t="s">
        <v>4</v>
      </c>
      <c r="AA7" s="247"/>
      <c r="AB7" s="247" t="s">
        <v>0</v>
      </c>
      <c r="AC7" s="247"/>
      <c r="AD7" s="247"/>
      <c r="AE7" s="246" t="s">
        <v>5</v>
      </c>
      <c r="AF7" s="248"/>
      <c r="AG7" s="246" t="s">
        <v>6</v>
      </c>
    </row>
    <row r="8" spans="1:33" x14ac:dyDescent="0.3">
      <c r="A8" s="428" t="s">
        <v>25</v>
      </c>
      <c r="B8" s="429"/>
      <c r="C8" s="56"/>
      <c r="D8" s="56"/>
      <c r="H8" s="9"/>
      <c r="K8" s="44"/>
      <c r="L8" s="1"/>
      <c r="M8" s="9"/>
      <c r="N8" s="1"/>
      <c r="O8" s="1"/>
      <c r="P8" s="47" t="s">
        <v>26</v>
      </c>
      <c r="R8" s="10"/>
      <c r="U8" s="47" t="s">
        <v>26</v>
      </c>
      <c r="W8" s="10"/>
      <c r="Z8" s="47" t="s">
        <v>26</v>
      </c>
      <c r="AB8" s="10"/>
      <c r="AE8" s="47" t="s">
        <v>26</v>
      </c>
      <c r="AG8" s="48"/>
    </row>
    <row r="9" spans="1:33" ht="78" x14ac:dyDescent="0.3">
      <c r="A9" s="8" t="s">
        <v>27</v>
      </c>
      <c r="B9" s="342" t="s">
        <v>143</v>
      </c>
      <c r="C9" s="8" t="s">
        <v>28</v>
      </c>
      <c r="D9" s="74" t="s">
        <v>231</v>
      </c>
      <c r="E9" s="343" t="s">
        <v>29</v>
      </c>
      <c r="F9" s="343" t="s">
        <v>112</v>
      </c>
      <c r="G9" s="343" t="s">
        <v>30</v>
      </c>
      <c r="H9" s="73" t="s">
        <v>142</v>
      </c>
      <c r="I9" s="74"/>
      <c r="J9" s="74" t="s">
        <v>32</v>
      </c>
      <c r="K9" s="340"/>
      <c r="L9" s="1"/>
      <c r="M9" s="73" t="s">
        <v>31</v>
      </c>
      <c r="N9" s="1"/>
      <c r="O9" s="74" t="s">
        <v>32</v>
      </c>
      <c r="P9" s="344">
        <v>1.01</v>
      </c>
      <c r="R9" s="73" t="s">
        <v>31</v>
      </c>
      <c r="S9" s="1"/>
      <c r="T9" s="74" t="s">
        <v>32</v>
      </c>
      <c r="U9" s="344">
        <v>1.02</v>
      </c>
      <c r="W9" s="73" t="s">
        <v>31</v>
      </c>
      <c r="X9" s="1"/>
      <c r="Y9" s="74" t="s">
        <v>32</v>
      </c>
      <c r="Z9" s="344">
        <v>1.03</v>
      </c>
      <c r="AB9" s="73" t="s">
        <v>31</v>
      </c>
      <c r="AC9" s="1"/>
      <c r="AD9" s="74" t="s">
        <v>32</v>
      </c>
      <c r="AE9" s="344">
        <v>1.04</v>
      </c>
      <c r="AG9" s="341"/>
    </row>
    <row r="10" spans="1:33" x14ac:dyDescent="0.3">
      <c r="A10" s="11">
        <v>1</v>
      </c>
      <c r="B10" s="189"/>
      <c r="C10" s="189"/>
      <c r="D10" s="327"/>
      <c r="E10" s="190"/>
      <c r="F10" s="191"/>
      <c r="G10" s="328">
        <f>IFERROR(E10/F10, 0)</f>
        <v>0</v>
      </c>
      <c r="H10" s="254"/>
      <c r="I10" s="74"/>
      <c r="J10" s="193"/>
      <c r="K10" s="45">
        <f t="shared" ref="K10:K15" si="0">ROUND($G10*$J10*H10,0)</f>
        <v>0</v>
      </c>
      <c r="L10" s="14"/>
      <c r="M10" s="254"/>
      <c r="N10" s="306"/>
      <c r="O10" s="193"/>
      <c r="P10" s="195">
        <f t="shared" ref="P10:P15" si="1">ROUND($G10*$O10*M10*$P$9,0)</f>
        <v>0</v>
      </c>
      <c r="Q10" s="14"/>
      <c r="R10" s="254"/>
      <c r="S10" s="306"/>
      <c r="T10" s="193"/>
      <c r="U10" s="45">
        <f t="shared" ref="U10:U15" si="2">ROUND($G10*$T10*R10*$U$9,0)</f>
        <v>0</v>
      </c>
      <c r="V10" s="14"/>
      <c r="W10" s="254"/>
      <c r="X10" s="306"/>
      <c r="Y10" s="193"/>
      <c r="Z10" s="45">
        <f t="shared" ref="Z10:Z15" si="3">ROUND($G10*$Y10*W10*$Z$9,0)</f>
        <v>0</v>
      </c>
      <c r="AA10" s="14"/>
      <c r="AB10" s="254"/>
      <c r="AC10" s="306"/>
      <c r="AD10" s="193"/>
      <c r="AE10" s="45">
        <f t="shared" ref="AE10:AE15" si="4">ROUND($G10*$AD10*AB10*$AE$9,0)</f>
        <v>0</v>
      </c>
      <c r="AF10" s="14"/>
      <c r="AG10" s="49">
        <f t="shared" ref="AG10:AG15" si="5">SUM(U10+P10+K10+Z10+AE10)</f>
        <v>0</v>
      </c>
    </row>
    <row r="11" spans="1:33" x14ac:dyDescent="0.3">
      <c r="A11" s="11">
        <v>2</v>
      </c>
      <c r="B11" s="189"/>
      <c r="C11" s="189"/>
      <c r="D11" s="327"/>
      <c r="E11" s="190"/>
      <c r="F11" s="191"/>
      <c r="G11" s="328">
        <f t="shared" ref="G11:G15" si="6">IFERROR(E11/F11, 0)</f>
        <v>0</v>
      </c>
      <c r="H11" s="254"/>
      <c r="I11" s="74"/>
      <c r="J11" s="193"/>
      <c r="K11" s="45">
        <f t="shared" si="0"/>
        <v>0</v>
      </c>
      <c r="L11" s="14"/>
      <c r="M11" s="254"/>
      <c r="N11" s="306"/>
      <c r="O11" s="193"/>
      <c r="P11" s="45">
        <f t="shared" si="1"/>
        <v>0</v>
      </c>
      <c r="Q11" s="14"/>
      <c r="R11" s="254"/>
      <c r="S11" s="306"/>
      <c r="T11" s="193"/>
      <c r="U11" s="45">
        <f t="shared" si="2"/>
        <v>0</v>
      </c>
      <c r="V11" s="14"/>
      <c r="W11" s="254"/>
      <c r="X11" s="306"/>
      <c r="Y11" s="193"/>
      <c r="Z11" s="45">
        <f t="shared" si="3"/>
        <v>0</v>
      </c>
      <c r="AA11" s="14"/>
      <c r="AB11" s="254"/>
      <c r="AC11" s="306"/>
      <c r="AD11" s="193"/>
      <c r="AE11" s="45">
        <f t="shared" si="4"/>
        <v>0</v>
      </c>
      <c r="AF11" s="14"/>
      <c r="AG11" s="49">
        <f t="shared" si="5"/>
        <v>0</v>
      </c>
    </row>
    <row r="12" spans="1:33" x14ac:dyDescent="0.3">
      <c r="A12" s="11">
        <v>3</v>
      </c>
      <c r="B12" s="189"/>
      <c r="C12" s="189"/>
      <c r="D12" s="327"/>
      <c r="E12" s="190"/>
      <c r="F12" s="191"/>
      <c r="G12" s="328">
        <f t="shared" si="6"/>
        <v>0</v>
      </c>
      <c r="H12" s="254"/>
      <c r="I12" s="74"/>
      <c r="J12" s="193"/>
      <c r="K12" s="45">
        <f t="shared" si="0"/>
        <v>0</v>
      </c>
      <c r="L12" s="14"/>
      <c r="M12" s="254"/>
      <c r="N12" s="306"/>
      <c r="O12" s="193"/>
      <c r="P12" s="45">
        <f t="shared" si="1"/>
        <v>0</v>
      </c>
      <c r="Q12" s="14"/>
      <c r="R12" s="254"/>
      <c r="S12" s="306"/>
      <c r="T12" s="193"/>
      <c r="U12" s="45">
        <f t="shared" si="2"/>
        <v>0</v>
      </c>
      <c r="V12" s="14"/>
      <c r="W12" s="254"/>
      <c r="X12" s="306"/>
      <c r="Y12" s="193"/>
      <c r="Z12" s="45">
        <f t="shared" si="3"/>
        <v>0</v>
      </c>
      <c r="AA12" s="14"/>
      <c r="AB12" s="254"/>
      <c r="AC12" s="306"/>
      <c r="AD12" s="193"/>
      <c r="AE12" s="45">
        <f t="shared" si="4"/>
        <v>0</v>
      </c>
      <c r="AF12" s="14"/>
      <c r="AG12" s="49">
        <f t="shared" si="5"/>
        <v>0</v>
      </c>
    </row>
    <row r="13" spans="1:33" x14ac:dyDescent="0.3">
      <c r="A13" s="11">
        <v>4</v>
      </c>
      <c r="B13" s="189"/>
      <c r="C13" s="189"/>
      <c r="D13" s="327"/>
      <c r="E13" s="190"/>
      <c r="F13" s="191"/>
      <c r="G13" s="328">
        <f t="shared" si="6"/>
        <v>0</v>
      </c>
      <c r="H13" s="254"/>
      <c r="I13" s="74"/>
      <c r="J13" s="193"/>
      <c r="K13" s="45">
        <f t="shared" si="0"/>
        <v>0</v>
      </c>
      <c r="L13" s="14"/>
      <c r="M13" s="254"/>
      <c r="N13" s="306"/>
      <c r="O13" s="193"/>
      <c r="P13" s="45">
        <f t="shared" si="1"/>
        <v>0</v>
      </c>
      <c r="Q13" s="14"/>
      <c r="R13" s="254"/>
      <c r="S13" s="306"/>
      <c r="T13" s="193"/>
      <c r="U13" s="45">
        <f t="shared" si="2"/>
        <v>0</v>
      </c>
      <c r="V13" s="14"/>
      <c r="W13" s="254"/>
      <c r="X13" s="306"/>
      <c r="Y13" s="193"/>
      <c r="Z13" s="45">
        <f t="shared" si="3"/>
        <v>0</v>
      </c>
      <c r="AA13" s="14"/>
      <c r="AB13" s="254"/>
      <c r="AC13" s="306"/>
      <c r="AD13" s="193"/>
      <c r="AE13" s="45">
        <f t="shared" si="4"/>
        <v>0</v>
      </c>
      <c r="AF13" s="14"/>
      <c r="AG13" s="49">
        <f t="shared" si="5"/>
        <v>0</v>
      </c>
    </row>
    <row r="14" spans="1:33" x14ac:dyDescent="0.3">
      <c r="A14" s="11">
        <v>5</v>
      </c>
      <c r="B14" s="189"/>
      <c r="C14" s="189"/>
      <c r="D14" s="327"/>
      <c r="E14" s="190"/>
      <c r="F14" s="191"/>
      <c r="G14" s="328">
        <f t="shared" si="6"/>
        <v>0</v>
      </c>
      <c r="H14" s="254"/>
      <c r="I14" s="74"/>
      <c r="J14" s="193"/>
      <c r="K14" s="45">
        <f t="shared" si="0"/>
        <v>0</v>
      </c>
      <c r="L14" s="14"/>
      <c r="M14" s="254"/>
      <c r="N14" s="306"/>
      <c r="O14" s="193"/>
      <c r="P14" s="45">
        <f t="shared" si="1"/>
        <v>0</v>
      </c>
      <c r="Q14" s="14"/>
      <c r="R14" s="254"/>
      <c r="S14" s="306"/>
      <c r="T14" s="193"/>
      <c r="U14" s="45">
        <f t="shared" si="2"/>
        <v>0</v>
      </c>
      <c r="V14" s="14"/>
      <c r="W14" s="254"/>
      <c r="X14" s="306"/>
      <c r="Y14" s="193"/>
      <c r="Z14" s="45">
        <f t="shared" si="3"/>
        <v>0</v>
      </c>
      <c r="AA14" s="14"/>
      <c r="AB14" s="254"/>
      <c r="AC14" s="306"/>
      <c r="AD14" s="193"/>
      <c r="AE14" s="45">
        <f t="shared" si="4"/>
        <v>0</v>
      </c>
      <c r="AF14" s="14"/>
      <c r="AG14" s="49">
        <f t="shared" si="5"/>
        <v>0</v>
      </c>
    </row>
    <row r="15" spans="1:33" x14ac:dyDescent="0.3">
      <c r="A15" s="11">
        <v>6</v>
      </c>
      <c r="B15" s="189"/>
      <c r="C15" s="189"/>
      <c r="D15" s="327"/>
      <c r="E15" s="190"/>
      <c r="F15" s="191"/>
      <c r="G15" s="328">
        <f t="shared" si="6"/>
        <v>0</v>
      </c>
      <c r="H15" s="254"/>
      <c r="I15" s="74"/>
      <c r="J15" s="193"/>
      <c r="K15" s="45">
        <f t="shared" si="0"/>
        <v>0</v>
      </c>
      <c r="L15" s="14"/>
      <c r="M15" s="254"/>
      <c r="N15" s="306"/>
      <c r="O15" s="193"/>
      <c r="P15" s="45">
        <f t="shared" si="1"/>
        <v>0</v>
      </c>
      <c r="Q15" s="14"/>
      <c r="R15" s="254"/>
      <c r="S15" s="306"/>
      <c r="T15" s="193"/>
      <c r="U15" s="45">
        <f t="shared" si="2"/>
        <v>0</v>
      </c>
      <c r="V15" s="14"/>
      <c r="W15" s="254"/>
      <c r="X15" s="306"/>
      <c r="Y15" s="193"/>
      <c r="Z15" s="45">
        <f t="shared" si="3"/>
        <v>0</v>
      </c>
      <c r="AA15" s="14"/>
      <c r="AB15" s="254"/>
      <c r="AC15" s="306"/>
      <c r="AD15" s="193"/>
      <c r="AE15" s="45">
        <f t="shared" si="4"/>
        <v>0</v>
      </c>
      <c r="AF15" s="14"/>
      <c r="AG15" s="49">
        <f t="shared" si="5"/>
        <v>0</v>
      </c>
    </row>
    <row r="16" spans="1:33" ht="12.5" x14ac:dyDescent="0.25">
      <c r="A16" s="433" t="s">
        <v>33</v>
      </c>
      <c r="B16" s="433"/>
      <c r="C16" s="12"/>
      <c r="D16" s="12"/>
      <c r="F16" s="58"/>
      <c r="G16" s="58"/>
      <c r="H16" s="13"/>
      <c r="I16" s="55"/>
      <c r="J16" s="55"/>
      <c r="K16" s="51"/>
      <c r="L16" s="14"/>
      <c r="M16" s="13"/>
      <c r="N16" s="55"/>
      <c r="O16" s="55"/>
      <c r="P16" s="51"/>
      <c r="Q16" s="14"/>
      <c r="R16" s="13"/>
      <c r="S16" s="55"/>
      <c r="T16" s="55"/>
      <c r="U16" s="51"/>
      <c r="V16" s="14"/>
      <c r="W16" s="10"/>
      <c r="Y16" s="55"/>
      <c r="Z16" s="51"/>
      <c r="AA16" s="14"/>
      <c r="AB16" s="13"/>
      <c r="AC16" s="55"/>
      <c r="AD16" s="55"/>
      <c r="AE16" s="45"/>
      <c r="AF16" s="14"/>
      <c r="AG16" s="49"/>
    </row>
    <row r="17" spans="1:33" ht="35" x14ac:dyDescent="0.3">
      <c r="A17" s="37" t="s">
        <v>123</v>
      </c>
      <c r="B17" s="37" t="s">
        <v>124</v>
      </c>
      <c r="C17" s="37" t="s">
        <v>28</v>
      </c>
      <c r="D17" s="37"/>
      <c r="E17" s="61" t="s">
        <v>125</v>
      </c>
      <c r="F17" s="345" t="s">
        <v>36</v>
      </c>
      <c r="G17" s="52" t="s">
        <v>37</v>
      </c>
      <c r="H17" s="13"/>
      <c r="I17" s="55"/>
      <c r="J17" s="55"/>
      <c r="K17" s="346"/>
      <c r="L17" s="14"/>
      <c r="M17" s="13"/>
      <c r="N17" s="55"/>
      <c r="O17" s="55"/>
      <c r="P17" s="346"/>
      <c r="Q17" s="14"/>
      <c r="R17" s="13"/>
      <c r="S17" s="55"/>
      <c r="T17" s="55"/>
      <c r="U17" s="346"/>
      <c r="V17" s="14"/>
      <c r="W17" s="13"/>
      <c r="X17" s="55"/>
      <c r="Y17" s="55"/>
      <c r="Z17" s="346"/>
      <c r="AA17" s="14"/>
      <c r="AB17" s="13"/>
      <c r="AC17" s="55"/>
      <c r="AD17" s="55"/>
      <c r="AE17" s="347"/>
      <c r="AF17" s="14"/>
      <c r="AG17" s="348"/>
    </row>
    <row r="18" spans="1:33" ht="12.5" x14ac:dyDescent="0.25">
      <c r="A18" s="11">
        <v>1</v>
      </c>
      <c r="B18" s="189"/>
      <c r="C18" s="189"/>
      <c r="D18" s="189"/>
      <c r="E18" s="190"/>
      <c r="F18" s="191"/>
      <c r="G18" s="62">
        <f t="shared" ref="G18:G22" si="7">IFERROR(E18/F18, 0)</f>
        <v>0</v>
      </c>
      <c r="H18" s="254"/>
      <c r="I18" s="306"/>
      <c r="J18" s="193"/>
      <c r="K18" s="45">
        <f t="shared" ref="K18:K22" si="8">ROUND($G18*$J18*H18,0)</f>
        <v>0</v>
      </c>
      <c r="L18" s="14"/>
      <c r="M18" s="254"/>
      <c r="N18" s="306"/>
      <c r="O18" s="193"/>
      <c r="P18" s="45">
        <f>ROUND($G18*$O18*M18*$P$9,0)</f>
        <v>0</v>
      </c>
      <c r="Q18" s="14"/>
      <c r="R18" s="254"/>
      <c r="S18" s="306"/>
      <c r="T18" s="193"/>
      <c r="U18" s="45">
        <f>ROUND($G18*$T18*R18*$U$9,0)</f>
        <v>0</v>
      </c>
      <c r="V18" s="14"/>
      <c r="W18" s="254"/>
      <c r="X18" s="306"/>
      <c r="Y18" s="193"/>
      <c r="Z18" s="45">
        <f>ROUND($G18*$Y18*W18*$Z$9,0)</f>
        <v>0</v>
      </c>
      <c r="AA18" s="14"/>
      <c r="AB18" s="196"/>
      <c r="AC18" s="307"/>
      <c r="AD18" s="194"/>
      <c r="AE18" s="45">
        <f>ROUND($G18*$AD18*AB18*$AE$9,0)</f>
        <v>0</v>
      </c>
      <c r="AF18" s="14"/>
      <c r="AG18" s="49">
        <f t="shared" ref="AG18:AG22" si="9">SUM(U18+P18+K18+Z18+AE18)</f>
        <v>0</v>
      </c>
    </row>
    <row r="19" spans="1:33" ht="12.5" x14ac:dyDescent="0.25">
      <c r="A19" s="11">
        <v>2</v>
      </c>
      <c r="B19" s="189"/>
      <c r="C19" s="189"/>
      <c r="D19" s="189"/>
      <c r="E19" s="190"/>
      <c r="F19" s="191"/>
      <c r="G19" s="62">
        <f t="shared" si="7"/>
        <v>0</v>
      </c>
      <c r="H19" s="254"/>
      <c r="I19" s="306"/>
      <c r="J19" s="193"/>
      <c r="K19" s="45">
        <f>ROUND($G19*$J19*H19,0)</f>
        <v>0</v>
      </c>
      <c r="L19" s="14"/>
      <c r="M19" s="254"/>
      <c r="N19" s="306"/>
      <c r="O19" s="193"/>
      <c r="P19" s="45">
        <f>ROUND($G19*$O19*M19*$P$9,0)</f>
        <v>0</v>
      </c>
      <c r="Q19" s="14"/>
      <c r="R19" s="254"/>
      <c r="S19" s="306"/>
      <c r="T19" s="193"/>
      <c r="U19" s="45">
        <f>ROUND($G19*$T19*R19*$U$9,0)</f>
        <v>0</v>
      </c>
      <c r="V19" s="14"/>
      <c r="W19" s="254"/>
      <c r="X19" s="306"/>
      <c r="Y19" s="193"/>
      <c r="Z19" s="45">
        <f>ROUND($G19*$Y19*W19*$Z$9,0)</f>
        <v>0</v>
      </c>
      <c r="AA19" s="14"/>
      <c r="AB19" s="192"/>
      <c r="AC19" s="308"/>
      <c r="AD19" s="194"/>
      <c r="AE19" s="45">
        <f>ROUND($G19*$AD19*AB19*$AE$9,0)</f>
        <v>0</v>
      </c>
      <c r="AF19" s="14"/>
      <c r="AG19" s="49">
        <f t="shared" si="9"/>
        <v>0</v>
      </c>
    </row>
    <row r="20" spans="1:33" ht="12.5" x14ac:dyDescent="0.25">
      <c r="A20" s="11">
        <v>3</v>
      </c>
      <c r="B20" s="189"/>
      <c r="C20" s="189"/>
      <c r="D20" s="189"/>
      <c r="E20" s="190"/>
      <c r="F20" s="191"/>
      <c r="G20" s="62">
        <f t="shared" si="7"/>
        <v>0</v>
      </c>
      <c r="H20" s="254"/>
      <c r="I20" s="306"/>
      <c r="J20" s="193"/>
      <c r="K20" s="45">
        <f t="shared" si="8"/>
        <v>0</v>
      </c>
      <c r="L20" s="14"/>
      <c r="M20" s="254"/>
      <c r="N20" s="306"/>
      <c r="O20" s="193"/>
      <c r="P20" s="45">
        <f>ROUND($G20*$O20*M20*$P$9,0)</f>
        <v>0</v>
      </c>
      <c r="Q20" s="14"/>
      <c r="R20" s="254"/>
      <c r="S20" s="306"/>
      <c r="T20" s="193"/>
      <c r="U20" s="45">
        <f>ROUND($G20*$T20*R20*$U$9,0)</f>
        <v>0</v>
      </c>
      <c r="V20" s="14"/>
      <c r="W20" s="254"/>
      <c r="X20" s="306"/>
      <c r="Y20" s="193"/>
      <c r="Z20" s="45">
        <f>ROUND($G20*$Y20*W20*$Z$9,0)</f>
        <v>0</v>
      </c>
      <c r="AA20" s="14"/>
      <c r="AB20" s="192"/>
      <c r="AC20" s="308"/>
      <c r="AD20" s="194"/>
      <c r="AE20" s="45">
        <f>ROUND($G20*$AD20*AB20*$AE$9,0)</f>
        <v>0</v>
      </c>
      <c r="AF20" s="14"/>
      <c r="AG20" s="49">
        <f t="shared" si="9"/>
        <v>0</v>
      </c>
    </row>
    <row r="21" spans="1:33" ht="12.5" x14ac:dyDescent="0.25">
      <c r="A21" s="11">
        <v>4</v>
      </c>
      <c r="B21" s="189"/>
      <c r="C21" s="189"/>
      <c r="D21" s="189"/>
      <c r="E21" s="190"/>
      <c r="F21" s="191"/>
      <c r="G21" s="62">
        <f t="shared" si="7"/>
        <v>0</v>
      </c>
      <c r="H21" s="254"/>
      <c r="I21" s="306"/>
      <c r="J21" s="193"/>
      <c r="K21" s="45">
        <f t="shared" si="8"/>
        <v>0</v>
      </c>
      <c r="L21" s="14"/>
      <c r="M21" s="254"/>
      <c r="N21" s="306"/>
      <c r="O21" s="193"/>
      <c r="P21" s="45">
        <f>ROUND($G21*$O21*M21*$P$9,0)</f>
        <v>0</v>
      </c>
      <c r="Q21" s="14"/>
      <c r="R21" s="254"/>
      <c r="S21" s="306"/>
      <c r="T21" s="193"/>
      <c r="U21" s="45">
        <f>ROUND($G21*$T21*R21*$U$9,0)</f>
        <v>0</v>
      </c>
      <c r="V21" s="14"/>
      <c r="W21" s="254"/>
      <c r="X21" s="306"/>
      <c r="Y21" s="193"/>
      <c r="Z21" s="45">
        <f>ROUND($G21*$Y21*W21*$Z$9,0)</f>
        <v>0</v>
      </c>
      <c r="AA21" s="14"/>
      <c r="AB21" s="192"/>
      <c r="AC21" s="308"/>
      <c r="AD21" s="194"/>
      <c r="AE21" s="45">
        <f>ROUND($G21*$AD21*AB21*$AE$9,0)</f>
        <v>0</v>
      </c>
      <c r="AF21" s="14"/>
      <c r="AG21" s="49">
        <f t="shared" si="9"/>
        <v>0</v>
      </c>
    </row>
    <row r="22" spans="1:33" ht="12.5" x14ac:dyDescent="0.25">
      <c r="A22" s="11">
        <v>5</v>
      </c>
      <c r="B22" s="189"/>
      <c r="C22" s="189"/>
      <c r="D22" s="189"/>
      <c r="E22" s="190"/>
      <c r="F22" s="197"/>
      <c r="G22" s="62">
        <f t="shared" si="7"/>
        <v>0</v>
      </c>
      <c r="H22" s="254"/>
      <c r="I22" s="306"/>
      <c r="J22" s="193"/>
      <c r="K22" s="45">
        <f t="shared" si="8"/>
        <v>0</v>
      </c>
      <c r="L22" s="14"/>
      <c r="M22" s="254"/>
      <c r="N22" s="306"/>
      <c r="O22" s="193"/>
      <c r="P22" s="45">
        <f>ROUND($G22*$O22*M22*$P$9,0)</f>
        <v>0</v>
      </c>
      <c r="Q22" s="14"/>
      <c r="R22" s="254"/>
      <c r="S22" s="306"/>
      <c r="T22" s="193"/>
      <c r="U22" s="45">
        <f>ROUND($G22*$T22*R22*$U$9,0)</f>
        <v>0</v>
      </c>
      <c r="V22" s="14"/>
      <c r="W22" s="254"/>
      <c r="X22" s="306"/>
      <c r="Y22" s="193"/>
      <c r="Z22" s="45">
        <f>ROUND($G22*$Y22*W22*$Z$9,0)</f>
        <v>0</v>
      </c>
      <c r="AA22" s="14"/>
      <c r="AB22" s="192"/>
      <c r="AC22" s="308"/>
      <c r="AD22" s="194"/>
      <c r="AE22" s="45">
        <f>ROUND($G22*$AD22*AB22*$AE$9,0)</f>
        <v>0</v>
      </c>
      <c r="AF22" s="14"/>
      <c r="AG22" s="49">
        <f t="shared" si="9"/>
        <v>0</v>
      </c>
    </row>
    <row r="23" spans="1:33" ht="12.5" x14ac:dyDescent="0.25">
      <c r="A23" s="433" t="s">
        <v>33</v>
      </c>
      <c r="B23" s="433"/>
      <c r="C23" s="12"/>
      <c r="D23" s="12"/>
      <c r="F23" s="58"/>
      <c r="G23" s="58"/>
      <c r="H23" s="13"/>
      <c r="I23" s="55"/>
      <c r="J23" s="55"/>
      <c r="K23" s="51"/>
      <c r="L23" s="14"/>
      <c r="M23" s="13"/>
      <c r="N23" s="55"/>
      <c r="O23" s="55"/>
      <c r="P23" s="51"/>
      <c r="Q23" s="14"/>
      <c r="R23" s="13"/>
      <c r="S23" s="55"/>
      <c r="T23" s="55"/>
      <c r="U23" s="51"/>
      <c r="V23" s="14"/>
      <c r="W23" s="10"/>
      <c r="Y23" s="55"/>
      <c r="Z23" s="51"/>
      <c r="AA23" s="14"/>
      <c r="AB23" s="13"/>
      <c r="AC23" s="55"/>
      <c r="AD23" s="55"/>
      <c r="AE23" s="45"/>
      <c r="AF23" s="14"/>
      <c r="AG23" s="49"/>
    </row>
    <row r="24" spans="1:33" ht="46.5" x14ac:dyDescent="0.3">
      <c r="A24" s="37" t="s">
        <v>127</v>
      </c>
      <c r="B24" s="37" t="s">
        <v>126</v>
      </c>
      <c r="C24" s="37" t="s">
        <v>28</v>
      </c>
      <c r="D24" s="37"/>
      <c r="E24" s="61" t="s">
        <v>35</v>
      </c>
      <c r="F24" s="345" t="s">
        <v>36</v>
      </c>
      <c r="G24" s="52" t="s">
        <v>37</v>
      </c>
      <c r="H24" s="13"/>
      <c r="I24" s="55"/>
      <c r="J24" s="55"/>
      <c r="K24" s="346"/>
      <c r="L24" s="14"/>
      <c r="M24" s="13"/>
      <c r="N24" s="55"/>
      <c r="O24" s="55"/>
      <c r="P24" s="346"/>
      <c r="Q24" s="14"/>
      <c r="R24" s="13"/>
      <c r="S24" s="55"/>
      <c r="T24" s="55"/>
      <c r="U24" s="346"/>
      <c r="V24" s="14"/>
      <c r="W24" s="13"/>
      <c r="X24" s="55"/>
      <c r="Y24" s="55"/>
      <c r="Z24" s="346"/>
      <c r="AA24" s="14"/>
      <c r="AB24" s="13"/>
      <c r="AC24" s="55"/>
      <c r="AD24" s="55"/>
      <c r="AE24" s="347"/>
      <c r="AF24" s="14"/>
      <c r="AG24" s="348"/>
    </row>
    <row r="25" spans="1:33" ht="12.5" x14ac:dyDescent="0.25">
      <c r="A25" s="11">
        <v>1</v>
      </c>
      <c r="B25" s="189"/>
      <c r="C25" s="320"/>
      <c r="D25" s="320"/>
      <c r="E25" s="190"/>
      <c r="F25" s="191"/>
      <c r="G25" s="62">
        <f t="shared" ref="G25:G29" si="10">IFERROR(E25/F25, 0)</f>
        <v>0</v>
      </c>
      <c r="H25" s="254"/>
      <c r="I25" s="306"/>
      <c r="J25" s="193"/>
      <c r="K25" s="45">
        <f t="shared" ref="K25:K29" si="11">ROUND($G25*$J25*H25,0)</f>
        <v>0</v>
      </c>
      <c r="L25" s="14"/>
      <c r="M25" s="254"/>
      <c r="N25" s="306"/>
      <c r="O25" s="193"/>
      <c r="P25" s="45">
        <f>ROUND($G25*$O25*M25*$P$9,0)</f>
        <v>0</v>
      </c>
      <c r="Q25" s="14"/>
      <c r="R25" s="254"/>
      <c r="S25" s="306"/>
      <c r="T25" s="193"/>
      <c r="U25" s="45">
        <f>ROUND($G25*$T25*R25*$U$9,0)</f>
        <v>0</v>
      </c>
      <c r="V25" s="14"/>
      <c r="W25" s="254"/>
      <c r="X25" s="306"/>
      <c r="Y25" s="193"/>
      <c r="Z25" s="45">
        <f>ROUND($G25*$Y25*W25*$Z$9,0)</f>
        <v>0</v>
      </c>
      <c r="AA25" s="14"/>
      <c r="AB25" s="196"/>
      <c r="AC25" s="307"/>
      <c r="AD25" s="194"/>
      <c r="AE25" s="45">
        <f>ROUND($G25*$AD25*AB25*$AE$9,0)</f>
        <v>0</v>
      </c>
      <c r="AF25" s="14"/>
      <c r="AG25" s="49">
        <f t="shared" ref="AG25:AG29" si="12">SUM(U25+P25+K25+Z25+AE25)</f>
        <v>0</v>
      </c>
    </row>
    <row r="26" spans="1:33" ht="12.5" x14ac:dyDescent="0.25">
      <c r="A26" s="11">
        <v>2</v>
      </c>
      <c r="B26" s="189"/>
      <c r="C26" s="320"/>
      <c r="D26" s="320"/>
      <c r="E26" s="190"/>
      <c r="F26" s="191"/>
      <c r="G26" s="62">
        <f t="shared" si="10"/>
        <v>0</v>
      </c>
      <c r="H26" s="254"/>
      <c r="I26" s="306"/>
      <c r="J26" s="193"/>
      <c r="K26" s="45">
        <f>ROUND($G26*$J26*H26,0)</f>
        <v>0</v>
      </c>
      <c r="L26" s="14"/>
      <c r="M26" s="254"/>
      <c r="N26" s="306"/>
      <c r="O26" s="193"/>
      <c r="P26" s="45">
        <f>ROUND($G26*$O26*M26*$P$9,0)</f>
        <v>0</v>
      </c>
      <c r="Q26" s="14"/>
      <c r="R26" s="254"/>
      <c r="S26" s="306"/>
      <c r="T26" s="193"/>
      <c r="U26" s="45">
        <f>ROUND($G26*$T26*R26*$U$9,0)</f>
        <v>0</v>
      </c>
      <c r="V26" s="14"/>
      <c r="W26" s="254"/>
      <c r="X26" s="306"/>
      <c r="Y26" s="193"/>
      <c r="Z26" s="45">
        <f>ROUND($G26*$Y26*W26*$Z$9,0)</f>
        <v>0</v>
      </c>
      <c r="AA26" s="14"/>
      <c r="AB26" s="192"/>
      <c r="AC26" s="308"/>
      <c r="AD26" s="194"/>
      <c r="AE26" s="45">
        <f>ROUND($G26*$AD26*AB26*$AE$9,0)</f>
        <v>0</v>
      </c>
      <c r="AF26" s="14"/>
      <c r="AG26" s="49">
        <f t="shared" si="12"/>
        <v>0</v>
      </c>
    </row>
    <row r="27" spans="1:33" ht="12.5" x14ac:dyDescent="0.25">
      <c r="A27" s="11">
        <v>3</v>
      </c>
      <c r="B27" s="189"/>
      <c r="C27" s="189"/>
      <c r="D27" s="189"/>
      <c r="E27" s="190"/>
      <c r="F27" s="191"/>
      <c r="G27" s="62">
        <f t="shared" si="10"/>
        <v>0</v>
      </c>
      <c r="H27" s="254"/>
      <c r="I27" s="306"/>
      <c r="J27" s="193"/>
      <c r="K27" s="45">
        <f>ROUND($G27*$J27*H27,0)</f>
        <v>0</v>
      </c>
      <c r="L27" s="14"/>
      <c r="M27" s="254"/>
      <c r="N27" s="306"/>
      <c r="O27" s="193"/>
      <c r="P27" s="45">
        <f>ROUND($G27*$O27*M27*$P$9,0)</f>
        <v>0</v>
      </c>
      <c r="Q27" s="14"/>
      <c r="R27" s="254"/>
      <c r="S27" s="306"/>
      <c r="T27" s="193"/>
      <c r="U27" s="45">
        <f>ROUND($G27*$T27*R27*$U$9,0)</f>
        <v>0</v>
      </c>
      <c r="V27" s="14"/>
      <c r="W27" s="254"/>
      <c r="X27" s="306"/>
      <c r="Y27" s="193"/>
      <c r="Z27" s="45">
        <f>ROUND($G27*$Y27*W27*$Z$9,0)</f>
        <v>0</v>
      </c>
      <c r="AA27" s="14"/>
      <c r="AB27" s="192"/>
      <c r="AC27" s="308"/>
      <c r="AD27" s="194"/>
      <c r="AE27" s="45">
        <f>ROUND($G27*$AD27*AB27*$AE$9,0)</f>
        <v>0</v>
      </c>
      <c r="AF27" s="14"/>
      <c r="AG27" s="49">
        <f t="shared" si="12"/>
        <v>0</v>
      </c>
    </row>
    <row r="28" spans="1:33" ht="12.5" x14ac:dyDescent="0.25">
      <c r="A28" s="11">
        <v>4</v>
      </c>
      <c r="B28" s="189"/>
      <c r="C28" s="189"/>
      <c r="D28" s="189"/>
      <c r="E28" s="190"/>
      <c r="F28" s="191"/>
      <c r="G28" s="62">
        <f t="shared" si="10"/>
        <v>0</v>
      </c>
      <c r="H28" s="254"/>
      <c r="I28" s="306"/>
      <c r="J28" s="193"/>
      <c r="K28" s="45">
        <f t="shared" si="11"/>
        <v>0</v>
      </c>
      <c r="L28" s="14"/>
      <c r="M28" s="254"/>
      <c r="N28" s="306"/>
      <c r="O28" s="193"/>
      <c r="P28" s="45">
        <f>ROUND($G28*$O28*M28*$P$9,0)</f>
        <v>0</v>
      </c>
      <c r="Q28" s="14"/>
      <c r="R28" s="254"/>
      <c r="S28" s="306"/>
      <c r="T28" s="193"/>
      <c r="U28" s="45">
        <f>ROUND($G28*$T28*R28*$U$9,0)</f>
        <v>0</v>
      </c>
      <c r="V28" s="14"/>
      <c r="W28" s="254"/>
      <c r="X28" s="306"/>
      <c r="Y28" s="193"/>
      <c r="Z28" s="45">
        <f>ROUND($G28*$Y28*W28*$Z$9,0)</f>
        <v>0</v>
      </c>
      <c r="AA28" s="14"/>
      <c r="AB28" s="192"/>
      <c r="AC28" s="308"/>
      <c r="AD28" s="194"/>
      <c r="AE28" s="45">
        <f>ROUND($G28*$AD28*AB28*$AE$9,0)</f>
        <v>0</v>
      </c>
      <c r="AF28" s="14"/>
      <c r="AG28" s="49">
        <f t="shared" si="12"/>
        <v>0</v>
      </c>
    </row>
    <row r="29" spans="1:33" ht="12.5" x14ac:dyDescent="0.25">
      <c r="A29" s="11">
        <v>5</v>
      </c>
      <c r="B29" s="189"/>
      <c r="C29" s="189"/>
      <c r="D29" s="189"/>
      <c r="E29" s="190"/>
      <c r="F29" s="197"/>
      <c r="G29" s="62">
        <f t="shared" si="10"/>
        <v>0</v>
      </c>
      <c r="H29" s="254"/>
      <c r="I29" s="306"/>
      <c r="J29" s="193"/>
      <c r="K29" s="45">
        <f t="shared" si="11"/>
        <v>0</v>
      </c>
      <c r="L29" s="14"/>
      <c r="M29" s="254"/>
      <c r="N29" s="306"/>
      <c r="O29" s="193"/>
      <c r="P29" s="45">
        <f>ROUND($G29*$O29*M29*$P$9,0)</f>
        <v>0</v>
      </c>
      <c r="Q29" s="14"/>
      <c r="R29" s="254"/>
      <c r="S29" s="306"/>
      <c r="T29" s="193"/>
      <c r="U29" s="45">
        <f>ROUND($G29*$T29*R29*$U$9,0)</f>
        <v>0</v>
      </c>
      <c r="V29" s="14"/>
      <c r="W29" s="254"/>
      <c r="X29" s="306"/>
      <c r="Y29" s="193"/>
      <c r="Z29" s="45">
        <f>ROUND($G29*$Y29*W29*$Z$9,0)</f>
        <v>0</v>
      </c>
      <c r="AA29" s="14"/>
      <c r="AB29" s="192"/>
      <c r="AC29" s="308"/>
      <c r="AD29" s="194"/>
      <c r="AE29" s="45">
        <f>ROUND($G29*$AD29*AB29*$AE$9,0)</f>
        <v>0</v>
      </c>
      <c r="AF29" s="14"/>
      <c r="AG29" s="49">
        <f t="shared" si="12"/>
        <v>0</v>
      </c>
    </row>
    <row r="30" spans="1:33" ht="12.5" x14ac:dyDescent="0.25">
      <c r="A30" s="433" t="s">
        <v>33</v>
      </c>
      <c r="B30" s="433"/>
      <c r="C30" s="12"/>
      <c r="D30" s="12"/>
      <c r="F30" s="53"/>
      <c r="G30" s="53"/>
      <c r="H30" s="13"/>
      <c r="I30" s="55"/>
      <c r="J30" s="55"/>
      <c r="K30" s="51"/>
      <c r="L30" s="14"/>
      <c r="M30" s="13"/>
      <c r="N30" s="55"/>
      <c r="O30" s="55"/>
      <c r="P30" s="51"/>
      <c r="Q30" s="14"/>
      <c r="R30" s="13"/>
      <c r="S30" s="55"/>
      <c r="T30" s="55"/>
      <c r="U30" s="51"/>
      <c r="V30" s="14"/>
      <c r="W30" s="13"/>
      <c r="X30" s="55"/>
      <c r="Y30" s="55"/>
      <c r="Z30" s="51"/>
      <c r="AA30" s="14"/>
      <c r="AB30" s="13"/>
      <c r="AC30" s="55"/>
      <c r="AD30" s="55"/>
      <c r="AE30" s="51"/>
      <c r="AF30" s="14"/>
      <c r="AG30" s="63"/>
    </row>
    <row r="31" spans="1:33" ht="69.5" x14ac:dyDescent="0.3">
      <c r="A31" s="37" t="s">
        <v>38</v>
      </c>
      <c r="B31" s="37" t="s">
        <v>54</v>
      </c>
      <c r="C31" s="37" t="s">
        <v>28</v>
      </c>
      <c r="D31" s="37"/>
      <c r="E31" s="61" t="s">
        <v>39</v>
      </c>
      <c r="F31" s="76" t="s">
        <v>40</v>
      </c>
      <c r="G31" s="52" t="s">
        <v>41</v>
      </c>
      <c r="H31" s="75" t="s">
        <v>42</v>
      </c>
      <c r="I31" s="255" t="s">
        <v>43</v>
      </c>
      <c r="J31" s="74" t="s">
        <v>44</v>
      </c>
      <c r="K31" s="346"/>
      <c r="L31" s="14"/>
      <c r="M31" s="75" t="s">
        <v>42</v>
      </c>
      <c r="N31" s="255" t="s">
        <v>43</v>
      </c>
      <c r="O31" s="74" t="s">
        <v>44</v>
      </c>
      <c r="P31" s="346"/>
      <c r="Q31" s="14"/>
      <c r="R31" s="75" t="s">
        <v>42</v>
      </c>
      <c r="S31" s="255" t="s">
        <v>43</v>
      </c>
      <c r="T31" s="74" t="s">
        <v>44</v>
      </c>
      <c r="U31" s="346"/>
      <c r="V31" s="14"/>
      <c r="W31" s="75" t="s">
        <v>42</v>
      </c>
      <c r="X31" s="255" t="s">
        <v>43</v>
      </c>
      <c r="Y31" s="74" t="s">
        <v>44</v>
      </c>
      <c r="Z31" s="346"/>
      <c r="AA31" s="14"/>
      <c r="AB31" s="75" t="s">
        <v>42</v>
      </c>
      <c r="AC31" s="255" t="s">
        <v>43</v>
      </c>
      <c r="AD31" s="74" t="s">
        <v>44</v>
      </c>
      <c r="AE31" s="346"/>
      <c r="AF31" s="14"/>
      <c r="AG31" s="349"/>
    </row>
    <row r="32" spans="1:33" ht="12.5" x14ac:dyDescent="0.25">
      <c r="A32" s="11">
        <v>1</v>
      </c>
      <c r="B32" s="189"/>
      <c r="C32" s="189"/>
      <c r="D32" s="189"/>
      <c r="E32" s="190"/>
      <c r="F32" s="53">
        <f>E32*2080</f>
        <v>0</v>
      </c>
      <c r="G32" s="53">
        <f>F32/12</f>
        <v>0</v>
      </c>
      <c r="H32" s="254"/>
      <c r="I32" s="193"/>
      <c r="J32" s="193"/>
      <c r="K32" s="45">
        <f>ROUND($G32*$J32*I32*H32,0)</f>
        <v>0</v>
      </c>
      <c r="L32" s="14"/>
      <c r="M32" s="254"/>
      <c r="N32" s="193"/>
      <c r="O32" s="193"/>
      <c r="P32" s="45">
        <f t="shared" ref="P32:P37" si="13">ROUND($G32*$O32*N32*$M32*$P$9,0)</f>
        <v>0</v>
      </c>
      <c r="Q32" s="14"/>
      <c r="R32" s="254"/>
      <c r="S32" s="193"/>
      <c r="T32" s="193"/>
      <c r="U32" s="45">
        <f t="shared" ref="U32:U37" si="14">ROUND($G32*$T32*S32*R32*$U$9,0)</f>
        <v>0</v>
      </c>
      <c r="V32" s="14"/>
      <c r="W32" s="254"/>
      <c r="X32" s="193"/>
      <c r="Y32" s="193"/>
      <c r="Z32" s="45">
        <f t="shared" ref="Z32:Z37" si="15">ROUND($G32*$Y32*X32*W32*$Z$9,0)</f>
        <v>0</v>
      </c>
      <c r="AA32" s="14"/>
      <c r="AB32" s="254"/>
      <c r="AC32" s="193"/>
      <c r="AD32" s="193"/>
      <c r="AE32" s="45">
        <f t="shared" ref="AE32:AE37" si="16">ROUND($G32*$AD32*AC32*AB32*$AE$9,0)</f>
        <v>0</v>
      </c>
      <c r="AF32" s="14"/>
      <c r="AG32" s="49">
        <f t="shared" ref="AG32:AG37" si="17">SUM(U32+P32+K32+Z32+AE32)</f>
        <v>0</v>
      </c>
    </row>
    <row r="33" spans="1:33" ht="12.5" x14ac:dyDescent="0.25">
      <c r="A33" s="11">
        <v>2</v>
      </c>
      <c r="B33" s="189"/>
      <c r="C33" s="189"/>
      <c r="D33" s="189"/>
      <c r="E33" s="190"/>
      <c r="F33" s="53">
        <v>0</v>
      </c>
      <c r="G33" s="53">
        <v>0</v>
      </c>
      <c r="H33" s="254"/>
      <c r="I33" s="193"/>
      <c r="J33" s="193"/>
      <c r="K33" s="45">
        <f t="shared" ref="K33:K37" si="18">ROUND($G33*$J33*I33*H33,0)</f>
        <v>0</v>
      </c>
      <c r="L33" s="14"/>
      <c r="M33" s="254"/>
      <c r="N33" s="193"/>
      <c r="O33" s="193"/>
      <c r="P33" s="45">
        <f t="shared" si="13"/>
        <v>0</v>
      </c>
      <c r="Q33" s="14"/>
      <c r="R33" s="254"/>
      <c r="S33" s="193"/>
      <c r="T33" s="193"/>
      <c r="U33" s="45">
        <f t="shared" si="14"/>
        <v>0</v>
      </c>
      <c r="V33" s="14"/>
      <c r="W33" s="254"/>
      <c r="X33" s="193"/>
      <c r="Y33" s="193"/>
      <c r="Z33" s="45">
        <f t="shared" si="15"/>
        <v>0</v>
      </c>
      <c r="AA33" s="14"/>
      <c r="AB33" s="254"/>
      <c r="AC33" s="193"/>
      <c r="AD33" s="193"/>
      <c r="AE33" s="45">
        <f t="shared" si="16"/>
        <v>0</v>
      </c>
      <c r="AF33" s="14"/>
      <c r="AG33" s="49">
        <f t="shared" si="17"/>
        <v>0</v>
      </c>
    </row>
    <row r="34" spans="1:33" ht="12.5" x14ac:dyDescent="0.25">
      <c r="A34" s="11">
        <v>3</v>
      </c>
      <c r="B34" s="189"/>
      <c r="C34" s="189"/>
      <c r="D34" s="189"/>
      <c r="E34" s="190"/>
      <c r="F34" s="53">
        <f t="shared" ref="F34:F37" si="19">E34*2080</f>
        <v>0</v>
      </c>
      <c r="G34" s="53">
        <f t="shared" ref="G34:G37" si="20">F34/12</f>
        <v>0</v>
      </c>
      <c r="H34" s="254"/>
      <c r="I34" s="193"/>
      <c r="J34" s="193"/>
      <c r="K34" s="45">
        <f t="shared" si="18"/>
        <v>0</v>
      </c>
      <c r="L34" s="14"/>
      <c r="M34" s="254"/>
      <c r="N34" s="193"/>
      <c r="O34" s="193"/>
      <c r="P34" s="45">
        <f t="shared" si="13"/>
        <v>0</v>
      </c>
      <c r="Q34" s="14"/>
      <c r="R34" s="254"/>
      <c r="S34" s="193"/>
      <c r="T34" s="193"/>
      <c r="U34" s="45">
        <f t="shared" si="14"/>
        <v>0</v>
      </c>
      <c r="V34" s="14"/>
      <c r="W34" s="254"/>
      <c r="X34" s="193"/>
      <c r="Y34" s="193"/>
      <c r="Z34" s="45">
        <f t="shared" si="15"/>
        <v>0</v>
      </c>
      <c r="AA34" s="14"/>
      <c r="AB34" s="254"/>
      <c r="AC34" s="193"/>
      <c r="AD34" s="193"/>
      <c r="AE34" s="45">
        <f t="shared" si="16"/>
        <v>0</v>
      </c>
      <c r="AF34" s="14"/>
      <c r="AG34" s="49">
        <f t="shared" si="17"/>
        <v>0</v>
      </c>
    </row>
    <row r="35" spans="1:33" ht="12.5" x14ac:dyDescent="0.25">
      <c r="A35" s="11">
        <v>4</v>
      </c>
      <c r="B35" s="189"/>
      <c r="C35" s="189"/>
      <c r="D35" s="189"/>
      <c r="E35" s="190"/>
      <c r="F35" s="53">
        <f t="shared" si="19"/>
        <v>0</v>
      </c>
      <c r="G35" s="53">
        <f t="shared" si="20"/>
        <v>0</v>
      </c>
      <c r="H35" s="254"/>
      <c r="I35" s="193"/>
      <c r="J35" s="193"/>
      <c r="K35" s="45">
        <f t="shared" si="18"/>
        <v>0</v>
      </c>
      <c r="L35" s="14"/>
      <c r="M35" s="254"/>
      <c r="N35" s="193"/>
      <c r="O35" s="193"/>
      <c r="P35" s="45">
        <f t="shared" si="13"/>
        <v>0</v>
      </c>
      <c r="Q35" s="14"/>
      <c r="R35" s="254"/>
      <c r="S35" s="193"/>
      <c r="T35" s="193"/>
      <c r="U35" s="45">
        <f t="shared" si="14"/>
        <v>0</v>
      </c>
      <c r="V35" s="14"/>
      <c r="W35" s="254"/>
      <c r="X35" s="193"/>
      <c r="Y35" s="193"/>
      <c r="Z35" s="45">
        <f t="shared" si="15"/>
        <v>0</v>
      </c>
      <c r="AA35" s="14"/>
      <c r="AB35" s="254"/>
      <c r="AC35" s="193"/>
      <c r="AD35" s="193"/>
      <c r="AE35" s="45">
        <f t="shared" si="16"/>
        <v>0</v>
      </c>
      <c r="AF35" s="14"/>
      <c r="AG35" s="49">
        <f t="shared" si="17"/>
        <v>0</v>
      </c>
    </row>
    <row r="36" spans="1:33" ht="12.5" x14ac:dyDescent="0.25">
      <c r="A36" s="11">
        <v>5</v>
      </c>
      <c r="B36" s="189"/>
      <c r="C36" s="189"/>
      <c r="D36" s="189"/>
      <c r="E36" s="190"/>
      <c r="F36" s="53">
        <f t="shared" si="19"/>
        <v>0</v>
      </c>
      <c r="G36" s="53">
        <f t="shared" si="20"/>
        <v>0</v>
      </c>
      <c r="H36" s="254"/>
      <c r="I36" s="193"/>
      <c r="J36" s="193"/>
      <c r="K36" s="45">
        <f t="shared" si="18"/>
        <v>0</v>
      </c>
      <c r="L36" s="14"/>
      <c r="M36" s="254"/>
      <c r="N36" s="193"/>
      <c r="O36" s="193"/>
      <c r="P36" s="45">
        <f t="shared" si="13"/>
        <v>0</v>
      </c>
      <c r="Q36" s="14"/>
      <c r="R36" s="254"/>
      <c r="S36" s="193"/>
      <c r="T36" s="193"/>
      <c r="U36" s="45">
        <f t="shared" si="14"/>
        <v>0</v>
      </c>
      <c r="V36" s="14"/>
      <c r="W36" s="254"/>
      <c r="X36" s="193"/>
      <c r="Y36" s="193"/>
      <c r="Z36" s="45">
        <f t="shared" si="15"/>
        <v>0</v>
      </c>
      <c r="AA36" s="14"/>
      <c r="AB36" s="254"/>
      <c r="AC36" s="193"/>
      <c r="AD36" s="193"/>
      <c r="AE36" s="45">
        <f t="shared" si="16"/>
        <v>0</v>
      </c>
      <c r="AF36" s="14"/>
      <c r="AG36" s="49">
        <f t="shared" si="17"/>
        <v>0</v>
      </c>
    </row>
    <row r="37" spans="1:33" ht="12.5" x14ac:dyDescent="0.25">
      <c r="A37" s="11">
        <v>6</v>
      </c>
      <c r="B37" s="189"/>
      <c r="C37" s="189"/>
      <c r="D37" s="189"/>
      <c r="E37" s="190"/>
      <c r="F37" s="53">
        <f t="shared" si="19"/>
        <v>0</v>
      </c>
      <c r="G37" s="53">
        <f t="shared" si="20"/>
        <v>0</v>
      </c>
      <c r="H37" s="254"/>
      <c r="I37" s="193"/>
      <c r="J37" s="193"/>
      <c r="K37" s="45">
        <f t="shared" si="18"/>
        <v>0</v>
      </c>
      <c r="L37" s="14"/>
      <c r="M37" s="254"/>
      <c r="N37" s="193"/>
      <c r="O37" s="193"/>
      <c r="P37" s="45">
        <f t="shared" si="13"/>
        <v>0</v>
      </c>
      <c r="Q37" s="14"/>
      <c r="R37" s="254"/>
      <c r="S37" s="193"/>
      <c r="T37" s="193"/>
      <c r="U37" s="45">
        <f t="shared" si="14"/>
        <v>0</v>
      </c>
      <c r="V37" s="14"/>
      <c r="W37" s="254"/>
      <c r="X37" s="193"/>
      <c r="Y37" s="193"/>
      <c r="Z37" s="45">
        <f t="shared" si="15"/>
        <v>0</v>
      </c>
      <c r="AA37" s="14"/>
      <c r="AB37" s="254"/>
      <c r="AC37" s="193"/>
      <c r="AD37" s="193"/>
      <c r="AE37" s="45">
        <f t="shared" si="16"/>
        <v>0</v>
      </c>
      <c r="AF37" s="14"/>
      <c r="AG37" s="49">
        <f t="shared" si="17"/>
        <v>0</v>
      </c>
    </row>
    <row r="38" spans="1:33" ht="12.5" x14ac:dyDescent="0.25">
      <c r="A38" s="59"/>
      <c r="B38" s="59"/>
      <c r="C38" s="12"/>
      <c r="D38" s="12"/>
      <c r="F38" s="53"/>
      <c r="G38" s="53"/>
      <c r="H38" s="13"/>
      <c r="I38" s="55"/>
      <c r="J38" s="55"/>
      <c r="K38" s="51"/>
      <c r="L38" s="14"/>
      <c r="M38" s="13"/>
      <c r="N38" s="55"/>
      <c r="O38" s="55"/>
      <c r="P38" s="51"/>
      <c r="Q38" s="14"/>
      <c r="R38" s="13"/>
      <c r="S38" s="55"/>
      <c r="T38" s="55"/>
      <c r="U38" s="51"/>
      <c r="V38" s="14"/>
      <c r="W38" s="13"/>
      <c r="X38" s="55"/>
      <c r="Y38" s="55"/>
      <c r="Z38" s="51"/>
      <c r="AA38" s="14"/>
      <c r="AB38" s="13"/>
      <c r="AC38" s="55"/>
      <c r="AD38" s="55"/>
      <c r="AE38" s="51"/>
      <c r="AF38" s="14"/>
      <c r="AG38" s="63"/>
    </row>
    <row r="39" spans="1:33" x14ac:dyDescent="0.3">
      <c r="A39" s="90" t="s">
        <v>45</v>
      </c>
      <c r="B39" s="90"/>
      <c r="C39" s="91"/>
      <c r="D39" s="91"/>
      <c r="E39" s="92"/>
      <c r="F39" s="93"/>
      <c r="G39" s="93"/>
      <c r="H39" s="94"/>
      <c r="I39" s="95"/>
      <c r="J39" s="95"/>
      <c r="K39" s="96"/>
      <c r="L39" s="97"/>
      <c r="M39" s="94"/>
      <c r="N39" s="95"/>
      <c r="O39" s="95"/>
      <c r="P39" s="96"/>
      <c r="Q39" s="97"/>
      <c r="R39" s="94"/>
      <c r="S39" s="95"/>
      <c r="T39" s="95"/>
      <c r="U39" s="96"/>
      <c r="V39" s="97"/>
      <c r="W39" s="94"/>
      <c r="X39" s="95"/>
      <c r="Y39" s="95"/>
      <c r="Z39" s="96"/>
      <c r="AA39" s="97"/>
      <c r="AB39" s="94"/>
      <c r="AC39" s="95"/>
      <c r="AD39" s="95"/>
      <c r="AE39" s="96"/>
      <c r="AF39" s="97"/>
      <c r="AG39" s="98"/>
    </row>
    <row r="40" spans="1:33" x14ac:dyDescent="0.3">
      <c r="A40" s="99" t="s">
        <v>27</v>
      </c>
      <c r="B40" s="90" t="s">
        <v>46</v>
      </c>
      <c r="C40" s="91" t="s">
        <v>47</v>
      </c>
      <c r="D40" s="91"/>
      <c r="E40" s="92"/>
      <c r="F40" s="93"/>
      <c r="G40" s="93"/>
      <c r="H40" s="94"/>
      <c r="I40" s="95"/>
      <c r="J40" s="95"/>
      <c r="K40" s="96">
        <f>SUM(K10:K15)</f>
        <v>0</v>
      </c>
      <c r="L40" s="97"/>
      <c r="M40" s="94"/>
      <c r="N40" s="95"/>
      <c r="O40" s="95"/>
      <c r="P40" s="96">
        <f>SUM(P10:P15)</f>
        <v>0</v>
      </c>
      <c r="Q40" s="97"/>
      <c r="R40" s="94"/>
      <c r="S40" s="95"/>
      <c r="T40" s="95"/>
      <c r="U40" s="96">
        <f>SUM(U10:U15)</f>
        <v>0</v>
      </c>
      <c r="V40" s="97"/>
      <c r="W40" s="94"/>
      <c r="X40" s="95"/>
      <c r="Y40" s="95"/>
      <c r="Z40" s="96">
        <f>SUM(Z10:Z15)</f>
        <v>0</v>
      </c>
      <c r="AA40" s="97"/>
      <c r="AB40" s="94"/>
      <c r="AC40" s="95"/>
      <c r="AD40" s="95"/>
      <c r="AE40" s="96">
        <f>SUM(AE10:AE15)</f>
        <v>0</v>
      </c>
      <c r="AF40" s="97"/>
      <c r="AG40" s="98">
        <f>SUM(AG10:AG15)</f>
        <v>0</v>
      </c>
    </row>
    <row r="41" spans="1:33" x14ac:dyDescent="0.3">
      <c r="A41" s="99" t="s">
        <v>123</v>
      </c>
      <c r="B41" s="90" t="s">
        <v>48</v>
      </c>
      <c r="C41" s="91" t="s">
        <v>49</v>
      </c>
      <c r="D41" s="91"/>
      <c r="E41" s="92"/>
      <c r="F41" s="93"/>
      <c r="G41" s="93"/>
      <c r="H41" s="94"/>
      <c r="I41" s="95"/>
      <c r="J41" s="95"/>
      <c r="K41" s="96">
        <f>SUM(K18:K22)</f>
        <v>0</v>
      </c>
      <c r="L41" s="97"/>
      <c r="M41" s="94"/>
      <c r="N41" s="95"/>
      <c r="O41" s="95"/>
      <c r="P41" s="96">
        <f>SUM(P18:P22)</f>
        <v>0</v>
      </c>
      <c r="Q41" s="97"/>
      <c r="R41" s="94"/>
      <c r="S41" s="95"/>
      <c r="T41" s="95"/>
      <c r="U41" s="96">
        <f>SUM(U18:U22)</f>
        <v>0</v>
      </c>
      <c r="V41" s="97"/>
      <c r="W41" s="94"/>
      <c r="X41" s="95"/>
      <c r="Y41" s="95"/>
      <c r="Z41" s="96">
        <f>SUM(Z18:Z22)</f>
        <v>0</v>
      </c>
      <c r="AA41" s="97"/>
      <c r="AB41" s="94"/>
      <c r="AC41" s="95"/>
      <c r="AD41" s="95"/>
      <c r="AE41" s="96">
        <f>SUM(AE18:AE22)</f>
        <v>0</v>
      </c>
      <c r="AF41" s="97"/>
      <c r="AG41" s="98">
        <f>SUM(AG18:AG22)</f>
        <v>0</v>
      </c>
    </row>
    <row r="42" spans="1:33" x14ac:dyDescent="0.3">
      <c r="A42" s="99" t="s">
        <v>127</v>
      </c>
      <c r="B42" s="90" t="s">
        <v>128</v>
      </c>
      <c r="C42" s="91" t="s">
        <v>49</v>
      </c>
      <c r="D42" s="91"/>
      <c r="E42" s="92"/>
      <c r="F42" s="93"/>
      <c r="G42" s="93"/>
      <c r="H42" s="94"/>
      <c r="I42" s="95"/>
      <c r="J42" s="95"/>
      <c r="K42" s="96">
        <f>SUM(K25:K29)</f>
        <v>0</v>
      </c>
      <c r="L42" s="97"/>
      <c r="M42" s="94"/>
      <c r="N42" s="95"/>
      <c r="O42" s="95"/>
      <c r="P42" s="96">
        <f>SUM(P25:P29)</f>
        <v>0</v>
      </c>
      <c r="Q42" s="97"/>
      <c r="R42" s="94"/>
      <c r="S42" s="95"/>
      <c r="T42" s="95"/>
      <c r="U42" s="96">
        <f>SUM(U25:U29)</f>
        <v>0</v>
      </c>
      <c r="V42" s="97"/>
      <c r="W42" s="94"/>
      <c r="X42" s="95"/>
      <c r="Y42" s="95"/>
      <c r="Z42" s="96">
        <f>SUM(Z25:Z29)</f>
        <v>0</v>
      </c>
      <c r="AA42" s="97"/>
      <c r="AB42" s="94"/>
      <c r="AC42" s="95"/>
      <c r="AD42" s="95"/>
      <c r="AE42" s="96">
        <f>SUM(AE25:AE29)</f>
        <v>0</v>
      </c>
      <c r="AF42" s="97"/>
      <c r="AG42" s="96">
        <f>SUM(AG25:AG29)</f>
        <v>0</v>
      </c>
    </row>
    <row r="43" spans="1:33" x14ac:dyDescent="0.3">
      <c r="A43" s="99" t="s">
        <v>38</v>
      </c>
      <c r="B43" s="90" t="s">
        <v>54</v>
      </c>
      <c r="C43" s="91" t="s">
        <v>47</v>
      </c>
      <c r="D43" s="91"/>
      <c r="E43" s="92"/>
      <c r="F43" s="93"/>
      <c r="G43" s="93"/>
      <c r="H43" s="94"/>
      <c r="I43" s="95"/>
      <c r="J43" s="95"/>
      <c r="K43" s="96">
        <f>SUM(K32:K37)</f>
        <v>0</v>
      </c>
      <c r="L43" s="97"/>
      <c r="M43" s="94"/>
      <c r="N43" s="95"/>
      <c r="O43" s="95"/>
      <c r="P43" s="96">
        <f>SUM(P32:P37)</f>
        <v>0</v>
      </c>
      <c r="Q43" s="97"/>
      <c r="R43" s="94"/>
      <c r="S43" s="95"/>
      <c r="T43" s="95"/>
      <c r="U43" s="96">
        <f>SUM(U32:U37)</f>
        <v>0</v>
      </c>
      <c r="V43" s="97"/>
      <c r="W43" s="94"/>
      <c r="X43" s="95"/>
      <c r="Y43" s="95"/>
      <c r="Z43" s="96">
        <f>SUM(Z32:Z37)</f>
        <v>0</v>
      </c>
      <c r="AA43" s="97"/>
      <c r="AB43" s="94"/>
      <c r="AC43" s="95"/>
      <c r="AD43" s="95"/>
      <c r="AE43" s="96">
        <f>SUM(AE32:AE37)</f>
        <v>0</v>
      </c>
      <c r="AF43" s="97"/>
      <c r="AG43" s="98">
        <f>SUM(AG32:AG37)</f>
        <v>0</v>
      </c>
    </row>
    <row r="44" spans="1:33" x14ac:dyDescent="0.3">
      <c r="A44" s="59"/>
      <c r="B44" s="59"/>
      <c r="C44" s="12"/>
      <c r="D44" s="12"/>
      <c r="F44" s="53"/>
      <c r="G44" s="53"/>
      <c r="H44" s="13"/>
      <c r="I44" s="55"/>
      <c r="J44" s="55"/>
      <c r="K44" s="51"/>
      <c r="L44" s="14"/>
      <c r="M44" s="13"/>
      <c r="N44" s="55"/>
      <c r="O44" s="55"/>
      <c r="P44" s="51"/>
      <c r="Q44" s="14"/>
      <c r="R44" s="13"/>
      <c r="S44" s="55"/>
      <c r="T44" s="55"/>
      <c r="U44" s="51"/>
      <c r="V44" s="14"/>
      <c r="W44" s="13"/>
      <c r="X44" s="55"/>
      <c r="Y44" s="55"/>
      <c r="Z44" s="51"/>
      <c r="AA44" s="14"/>
      <c r="AB44" s="13"/>
      <c r="AC44" s="55"/>
      <c r="AD44" s="55"/>
      <c r="AE44" s="51"/>
      <c r="AF44" s="14"/>
      <c r="AG44" s="98"/>
    </row>
    <row r="45" spans="1:33" s="18" customFormat="1" x14ac:dyDescent="0.3">
      <c r="A45" s="198" t="s">
        <v>50</v>
      </c>
      <c r="B45" s="199"/>
      <c r="C45" s="199"/>
      <c r="D45" s="199"/>
      <c r="E45" s="200"/>
      <c r="F45" s="200"/>
      <c r="G45" s="200"/>
      <c r="H45" s="201"/>
      <c r="I45" s="199"/>
      <c r="J45" s="199"/>
      <c r="K45" s="202">
        <f>SUM(K40:K43)</f>
        <v>0</v>
      </c>
      <c r="L45" s="203"/>
      <c r="M45" s="204"/>
      <c r="N45" s="203"/>
      <c r="O45" s="203"/>
      <c r="P45" s="202">
        <f>SUM(P40:P43)</f>
        <v>0</v>
      </c>
      <c r="Q45" s="203"/>
      <c r="R45" s="204"/>
      <c r="S45" s="203"/>
      <c r="T45" s="203"/>
      <c r="U45" s="202">
        <f>SUM(U40:U43)</f>
        <v>0</v>
      </c>
      <c r="V45" s="203"/>
      <c r="W45" s="204"/>
      <c r="X45" s="203"/>
      <c r="Y45" s="203"/>
      <c r="Z45" s="202">
        <f>SUM(Z40:Z43)</f>
        <v>0</v>
      </c>
      <c r="AA45" s="203"/>
      <c r="AB45" s="204"/>
      <c r="AC45" s="203"/>
      <c r="AD45" s="203"/>
      <c r="AE45" s="202">
        <f>SUM(AE40:AE43)</f>
        <v>0</v>
      </c>
      <c r="AF45" s="203"/>
      <c r="AG45" s="205">
        <f>SUM(AG40:AG43)</f>
        <v>0</v>
      </c>
    </row>
    <row r="46" spans="1:33" ht="12.5" x14ac:dyDescent="0.25">
      <c r="A46" s="24"/>
      <c r="B46" s="12"/>
      <c r="C46" s="12"/>
      <c r="D46" s="12"/>
      <c r="H46" s="20"/>
      <c r="I46" s="12"/>
      <c r="J46" s="12"/>
      <c r="K46" s="45"/>
      <c r="L46" s="21"/>
      <c r="M46" s="22"/>
      <c r="N46" s="21"/>
      <c r="O46" s="21"/>
      <c r="P46" s="45"/>
      <c r="Q46" s="21"/>
      <c r="R46" s="22"/>
      <c r="S46" s="21"/>
      <c r="T46" s="21"/>
      <c r="U46" s="45"/>
      <c r="V46" s="21"/>
      <c r="W46" s="22"/>
      <c r="X46" s="21"/>
      <c r="Y46" s="21"/>
      <c r="Z46" s="45"/>
      <c r="AA46" s="21"/>
      <c r="AB46" s="22"/>
      <c r="AC46" s="21"/>
      <c r="AD46" s="21"/>
      <c r="AE46" s="45"/>
      <c r="AF46" s="21"/>
      <c r="AG46" s="49"/>
    </row>
    <row r="47" spans="1:33" ht="12.5" x14ac:dyDescent="0.25">
      <c r="A47" s="430" t="s">
        <v>51</v>
      </c>
      <c r="B47" s="431"/>
      <c r="C47" s="65" t="s">
        <v>52</v>
      </c>
      <c r="D47" s="65"/>
      <c r="E47" s="67" t="s">
        <v>53</v>
      </c>
      <c r="H47" s="25"/>
      <c r="I47" s="34"/>
      <c r="J47" s="34"/>
      <c r="K47" s="45"/>
      <c r="L47" s="21"/>
      <c r="M47" s="22"/>
      <c r="N47" s="21"/>
      <c r="O47" s="21"/>
      <c r="P47" s="45"/>
      <c r="Q47" s="21"/>
      <c r="R47" s="22"/>
      <c r="S47" s="21"/>
      <c r="T47" s="21"/>
      <c r="U47" s="45"/>
      <c r="V47" s="21"/>
      <c r="W47" s="22"/>
      <c r="X47" s="21"/>
      <c r="Y47" s="21"/>
      <c r="Z47" s="45"/>
      <c r="AA47" s="21"/>
      <c r="AB47" s="22"/>
      <c r="AC47" s="21"/>
      <c r="AD47" s="21"/>
      <c r="AE47" s="45"/>
      <c r="AF47" s="21"/>
      <c r="AG47" s="49"/>
    </row>
    <row r="48" spans="1:33" ht="12.5" x14ac:dyDescent="0.25">
      <c r="A48" s="78" t="s">
        <v>27</v>
      </c>
      <c r="B48" s="12" t="s">
        <v>46</v>
      </c>
      <c r="C48" s="66">
        <v>0.23</v>
      </c>
      <c r="D48" s="66"/>
      <c r="E48" s="32"/>
      <c r="F48" s="32"/>
      <c r="G48" s="32"/>
      <c r="H48" s="182"/>
      <c r="I48" s="183"/>
      <c r="J48" s="183"/>
      <c r="K48" s="51">
        <f>K40*$C48</f>
        <v>0</v>
      </c>
      <c r="L48" s="184"/>
      <c r="M48" s="182"/>
      <c r="N48" s="183"/>
      <c r="O48" s="183"/>
      <c r="P48" s="51">
        <f>P40*$C48</f>
        <v>0</v>
      </c>
      <c r="Q48" s="184"/>
      <c r="R48" s="182"/>
      <c r="S48" s="183"/>
      <c r="T48" s="183"/>
      <c r="U48" s="51">
        <f>U40*$C48</f>
        <v>0</v>
      </c>
      <c r="V48" s="184"/>
      <c r="W48" s="182"/>
      <c r="X48" s="183"/>
      <c r="Y48" s="183"/>
      <c r="Z48" s="51">
        <f>Z40*$C48</f>
        <v>0</v>
      </c>
      <c r="AA48" s="184"/>
      <c r="AB48" s="182"/>
      <c r="AC48" s="183"/>
      <c r="AD48" s="183"/>
      <c r="AE48" s="51">
        <f>AE40*$C48</f>
        <v>0</v>
      </c>
      <c r="AF48" s="185"/>
      <c r="AG48" s="63">
        <f>SUM(K48:AF48)</f>
        <v>0</v>
      </c>
    </row>
    <row r="49" spans="1:33" ht="12.5" x14ac:dyDescent="0.25">
      <c r="A49" s="78" t="s">
        <v>123</v>
      </c>
      <c r="B49" s="12" t="s">
        <v>48</v>
      </c>
      <c r="C49" s="66">
        <v>0.28999999999999998</v>
      </c>
      <c r="D49" s="66"/>
      <c r="E49" s="32"/>
      <c r="F49" s="32"/>
      <c r="G49" s="32"/>
      <c r="H49" s="182"/>
      <c r="I49" s="183"/>
      <c r="J49" s="183"/>
      <c r="K49" s="51">
        <f>K41*$C49</f>
        <v>0</v>
      </c>
      <c r="L49" s="185"/>
      <c r="M49" s="186"/>
      <c r="N49" s="185"/>
      <c r="O49" s="185"/>
      <c r="P49" s="51">
        <f>P41*$C49</f>
        <v>0</v>
      </c>
      <c r="Q49" s="185"/>
      <c r="R49" s="186"/>
      <c r="S49" s="185"/>
      <c r="T49" s="185"/>
      <c r="U49" s="51">
        <f>U41*$C49</f>
        <v>0</v>
      </c>
      <c r="V49" s="185"/>
      <c r="W49" s="186"/>
      <c r="X49" s="185"/>
      <c r="Y49" s="185"/>
      <c r="Z49" s="51">
        <f>Z41*$C49</f>
        <v>0</v>
      </c>
      <c r="AA49" s="185"/>
      <c r="AB49" s="186"/>
      <c r="AC49" s="185"/>
      <c r="AD49" s="185"/>
      <c r="AE49" s="51">
        <f>AE41*$C49</f>
        <v>0</v>
      </c>
      <c r="AF49" s="185"/>
      <c r="AG49" s="63">
        <f>SUM(K49:AF49)</f>
        <v>0</v>
      </c>
    </row>
    <row r="50" spans="1:33" ht="12.5" x14ac:dyDescent="0.25">
      <c r="A50" s="78" t="s">
        <v>127</v>
      </c>
      <c r="B50" s="12" t="s">
        <v>128</v>
      </c>
      <c r="C50" s="66">
        <v>0.1</v>
      </c>
      <c r="D50" s="66"/>
      <c r="H50" s="182"/>
      <c r="K50" s="51">
        <f>K42*$C50</f>
        <v>0</v>
      </c>
      <c r="M50" s="186"/>
      <c r="P50" s="51">
        <f>P42*$C50</f>
        <v>0</v>
      </c>
      <c r="Q50" s="185"/>
      <c r="R50" s="186"/>
      <c r="U50" s="51">
        <f>U42*$C50</f>
        <v>0</v>
      </c>
      <c r="V50" s="185"/>
      <c r="W50" s="186"/>
      <c r="Z50" s="51">
        <f>Z42*$C50</f>
        <v>0</v>
      </c>
      <c r="AB50" s="186"/>
      <c r="AE50" s="51">
        <f>AE42*$C50</f>
        <v>0</v>
      </c>
      <c r="AG50" s="63">
        <f>SUM(K50:AF50)</f>
        <v>0</v>
      </c>
    </row>
    <row r="51" spans="1:33" ht="12.5" x14ac:dyDescent="0.25">
      <c r="A51" s="78" t="s">
        <v>38</v>
      </c>
      <c r="B51" s="12" t="s">
        <v>54</v>
      </c>
      <c r="C51" s="66">
        <v>0</v>
      </c>
      <c r="D51" s="66"/>
      <c r="E51" s="32"/>
      <c r="F51" s="32"/>
      <c r="G51" s="32"/>
      <c r="H51" s="182"/>
      <c r="I51" s="183"/>
      <c r="J51" s="183"/>
      <c r="K51" s="51">
        <f t="shared" ref="K51" si="21">K43*$C51</f>
        <v>0</v>
      </c>
      <c r="L51" s="185"/>
      <c r="M51" s="186"/>
      <c r="N51" s="185"/>
      <c r="O51" s="185"/>
      <c r="P51" s="51">
        <f t="shared" ref="P51" si="22">P43*$C51</f>
        <v>0</v>
      </c>
      <c r="Q51" s="185"/>
      <c r="R51" s="186"/>
      <c r="S51" s="185"/>
      <c r="T51" s="185"/>
      <c r="U51" s="51">
        <f t="shared" ref="U51" si="23">U43*$C51</f>
        <v>0</v>
      </c>
      <c r="V51" s="185"/>
      <c r="W51" s="186"/>
      <c r="X51" s="185"/>
      <c r="Y51" s="185"/>
      <c r="Z51" s="51">
        <f t="shared" ref="Z51" si="24">Z43*$C51</f>
        <v>0</v>
      </c>
      <c r="AA51" s="185"/>
      <c r="AB51" s="186"/>
      <c r="AC51" s="185"/>
      <c r="AD51" s="185"/>
      <c r="AE51" s="51">
        <f t="shared" ref="AE51" si="25">AE43*$C51</f>
        <v>0</v>
      </c>
      <c r="AF51" s="185"/>
      <c r="AG51" s="63">
        <f>SUM(K51:AF51)</f>
        <v>0</v>
      </c>
    </row>
    <row r="52" spans="1:33" ht="12.5" x14ac:dyDescent="0.25">
      <c r="A52" s="19"/>
      <c r="B52" s="12"/>
      <c r="C52" s="66"/>
      <c r="D52" s="66"/>
      <c r="E52" s="32"/>
      <c r="F52" s="32"/>
      <c r="G52" s="32"/>
      <c r="H52" s="26"/>
      <c r="I52" s="35"/>
      <c r="J52" s="35"/>
      <c r="K52" s="68"/>
      <c r="L52" s="27"/>
      <c r="M52" s="28"/>
      <c r="N52" s="27"/>
      <c r="O52" s="27"/>
      <c r="P52" s="68"/>
      <c r="Q52" s="27"/>
      <c r="R52" s="28"/>
      <c r="S52" s="27"/>
      <c r="T52" s="27"/>
      <c r="U52" s="68"/>
      <c r="V52" s="27"/>
      <c r="W52" s="28"/>
      <c r="X52" s="27"/>
      <c r="Y52" s="27"/>
      <c r="Z52" s="68"/>
      <c r="AA52" s="27"/>
      <c r="AB52" s="28"/>
      <c r="AC52" s="27"/>
      <c r="AD52" s="27"/>
      <c r="AE52" s="68"/>
      <c r="AF52" s="27"/>
      <c r="AG52" s="63"/>
    </row>
    <row r="53" spans="1:33" s="18" customFormat="1" ht="12.5" x14ac:dyDescent="0.25">
      <c r="A53" s="206" t="s">
        <v>7</v>
      </c>
      <c r="B53" s="199"/>
      <c r="C53" s="207"/>
      <c r="D53" s="207"/>
      <c r="E53" s="200"/>
      <c r="F53" s="200"/>
      <c r="G53" s="200"/>
      <c r="H53" s="208"/>
      <c r="I53" s="209"/>
      <c r="J53" s="209"/>
      <c r="K53" s="202">
        <f>SUM(K48:K51)</f>
        <v>0</v>
      </c>
      <c r="L53" s="210"/>
      <c r="M53" s="211"/>
      <c r="N53" s="210"/>
      <c r="O53" s="210"/>
      <c r="P53" s="202">
        <f>SUM(P48:P51)</f>
        <v>0</v>
      </c>
      <c r="Q53" s="210"/>
      <c r="R53" s="211"/>
      <c r="S53" s="210"/>
      <c r="T53" s="210"/>
      <c r="U53" s="202">
        <f>SUM(U48:U51)</f>
        <v>0</v>
      </c>
      <c r="V53" s="210"/>
      <c r="W53" s="211"/>
      <c r="X53" s="210"/>
      <c r="Y53" s="210"/>
      <c r="Z53" s="202">
        <f>SUM(Z48:Z51)</f>
        <v>0</v>
      </c>
      <c r="AA53" s="210"/>
      <c r="AB53" s="211"/>
      <c r="AC53" s="210"/>
      <c r="AD53" s="210"/>
      <c r="AE53" s="202">
        <f>SUM(AE48:AE51)</f>
        <v>0</v>
      </c>
      <c r="AF53" s="210"/>
      <c r="AG53" s="212">
        <f>SUM(AG48:AG51)</f>
        <v>0</v>
      </c>
    </row>
    <row r="54" spans="1:33" thickBot="1" x14ac:dyDescent="0.3">
      <c r="A54" s="12"/>
      <c r="B54" s="19"/>
      <c r="C54" s="19"/>
      <c r="D54" s="19"/>
      <c r="H54" s="25"/>
      <c r="I54" s="34"/>
      <c r="J54" s="34"/>
      <c r="K54" s="45"/>
      <c r="L54" s="21"/>
      <c r="M54" s="22"/>
      <c r="N54" s="21"/>
      <c r="O54" s="21"/>
      <c r="P54" s="45"/>
      <c r="Q54" s="21"/>
      <c r="R54" s="22"/>
      <c r="S54" s="21"/>
      <c r="T54" s="21"/>
      <c r="U54" s="45"/>
      <c r="V54" s="21"/>
      <c r="W54" s="22"/>
      <c r="X54" s="21"/>
      <c r="Y54" s="21"/>
      <c r="Z54" s="45"/>
      <c r="AA54" s="21"/>
      <c r="AB54" s="22"/>
      <c r="AC54" s="21"/>
      <c r="AD54" s="21"/>
      <c r="AE54" s="45"/>
      <c r="AF54" s="21"/>
      <c r="AG54" s="49"/>
    </row>
    <row r="55" spans="1:33" thickBot="1" x14ac:dyDescent="0.3">
      <c r="A55" s="114" t="s">
        <v>55</v>
      </c>
      <c r="B55" s="115"/>
      <c r="C55" s="115"/>
      <c r="D55" s="115"/>
      <c r="E55" s="116"/>
      <c r="F55" s="116"/>
      <c r="G55" s="116"/>
      <c r="H55" s="117"/>
      <c r="I55" s="118"/>
      <c r="J55" s="118"/>
      <c r="K55" s="119">
        <f>K45+K53</f>
        <v>0</v>
      </c>
      <c r="L55" s="120"/>
      <c r="M55" s="121"/>
      <c r="N55" s="120"/>
      <c r="O55" s="120"/>
      <c r="P55" s="119">
        <f>P45+P53</f>
        <v>0</v>
      </c>
      <c r="Q55" s="120"/>
      <c r="R55" s="121"/>
      <c r="S55" s="120"/>
      <c r="T55" s="120"/>
      <c r="U55" s="119">
        <f>U45+U53</f>
        <v>0</v>
      </c>
      <c r="V55" s="120"/>
      <c r="W55" s="121"/>
      <c r="X55" s="120"/>
      <c r="Y55" s="120"/>
      <c r="Z55" s="119">
        <f>Z45+Z53</f>
        <v>0</v>
      </c>
      <c r="AA55" s="120"/>
      <c r="AB55" s="121"/>
      <c r="AC55" s="120"/>
      <c r="AD55" s="120"/>
      <c r="AE55" s="119">
        <f>AE45+AE53</f>
        <v>0</v>
      </c>
      <c r="AF55" s="120"/>
      <c r="AG55" s="119">
        <f>AG45+AG53</f>
        <v>0</v>
      </c>
    </row>
    <row r="56" spans="1:33" ht="12.5" x14ac:dyDescent="0.25">
      <c r="A56" s="12"/>
      <c r="B56" s="19"/>
      <c r="C56" s="19"/>
      <c r="D56" s="19"/>
      <c r="H56" s="25"/>
      <c r="I56" s="34"/>
      <c r="J56" s="34"/>
      <c r="K56" s="45"/>
      <c r="L56" s="21"/>
      <c r="M56" s="22"/>
      <c r="N56" s="21"/>
      <c r="O56" s="21"/>
      <c r="P56" s="45"/>
      <c r="Q56" s="21"/>
      <c r="R56" s="22"/>
      <c r="S56" s="21"/>
      <c r="T56" s="21"/>
      <c r="U56" s="45"/>
      <c r="V56" s="21"/>
      <c r="W56" s="22"/>
      <c r="X56" s="21"/>
      <c r="Y56" s="21"/>
      <c r="Z56" s="45"/>
      <c r="AA56" s="21"/>
      <c r="AB56" s="22"/>
      <c r="AC56" s="21"/>
      <c r="AD56" s="21"/>
      <c r="AE56" s="45"/>
      <c r="AF56" s="21"/>
      <c r="AG56" s="49"/>
    </row>
    <row r="57" spans="1:33" ht="12.5" x14ac:dyDescent="0.25">
      <c r="A57" s="265" t="s">
        <v>56</v>
      </c>
      <c r="B57" s="40"/>
      <c r="C57" s="40"/>
      <c r="D57" s="40"/>
      <c r="H57" s="20"/>
      <c r="I57" s="12"/>
      <c r="J57" s="12"/>
      <c r="K57" s="45"/>
      <c r="L57" s="21"/>
      <c r="M57" s="22"/>
      <c r="N57" s="21"/>
      <c r="O57" s="21"/>
      <c r="P57" s="45"/>
      <c r="Q57" s="21"/>
      <c r="R57" s="22"/>
      <c r="S57" s="21"/>
      <c r="T57" s="21"/>
      <c r="U57" s="45"/>
      <c r="V57" s="21"/>
      <c r="W57" s="22"/>
      <c r="X57" s="21"/>
      <c r="Y57" s="21"/>
      <c r="Z57" s="45"/>
      <c r="AA57" s="21"/>
      <c r="AB57" s="22"/>
      <c r="AC57" s="21"/>
      <c r="AD57" s="21"/>
      <c r="AE57" s="45"/>
      <c r="AF57" s="21"/>
      <c r="AG57" s="49"/>
    </row>
    <row r="58" spans="1:33" ht="48.5" x14ac:dyDescent="0.35">
      <c r="A58" s="39" t="s">
        <v>27</v>
      </c>
      <c r="B58" s="40" t="s">
        <v>57</v>
      </c>
      <c r="C58" s="264" t="s">
        <v>58</v>
      </c>
      <c r="D58" s="264"/>
      <c r="E58" s="81" t="s">
        <v>59</v>
      </c>
      <c r="F58" s="434" t="s">
        <v>115</v>
      </c>
      <c r="G58" s="435"/>
      <c r="H58" s="84" t="s">
        <v>60</v>
      </c>
      <c r="I58" s="85"/>
      <c r="J58" s="85" t="s">
        <v>61</v>
      </c>
      <c r="K58" s="350"/>
      <c r="L58" s="351"/>
      <c r="M58" s="84" t="s">
        <v>60</v>
      </c>
      <c r="N58" s="85"/>
      <c r="O58" s="85" t="s">
        <v>61</v>
      </c>
      <c r="P58" s="350"/>
      <c r="Q58" s="351"/>
      <c r="R58" s="84" t="s">
        <v>60</v>
      </c>
      <c r="S58" s="85"/>
      <c r="T58" s="85" t="s">
        <v>61</v>
      </c>
      <c r="U58" s="350"/>
      <c r="V58" s="351"/>
      <c r="W58" s="84" t="s">
        <v>60</v>
      </c>
      <c r="X58" s="310"/>
      <c r="Y58" s="85" t="s">
        <v>61</v>
      </c>
      <c r="Z58" s="350"/>
      <c r="AA58" s="351"/>
      <c r="AB58" s="84" t="s">
        <v>60</v>
      </c>
      <c r="AC58" s="85"/>
      <c r="AD58" s="85" t="s">
        <v>61</v>
      </c>
      <c r="AE58" s="350"/>
      <c r="AF58" s="21"/>
      <c r="AG58" s="348"/>
    </row>
    <row r="59" spans="1:33" ht="12.5" x14ac:dyDescent="0.25">
      <c r="A59" s="79">
        <v>1</v>
      </c>
      <c r="B59" s="189"/>
      <c r="C59" s="225"/>
      <c r="D59" s="225"/>
      <c r="E59" s="226"/>
      <c r="F59" s="77">
        <v>0.7</v>
      </c>
      <c r="H59" s="227"/>
      <c r="I59" s="309"/>
      <c r="J59" s="228"/>
      <c r="K59" s="45">
        <f>$E59*$F59*H59*J59</f>
        <v>0</v>
      </c>
      <c r="L59" s="21"/>
      <c r="M59" s="227"/>
      <c r="N59" s="309"/>
      <c r="O59" s="228"/>
      <c r="P59" s="45">
        <f>$E59*$F59*M59*O59</f>
        <v>0</v>
      </c>
      <c r="Q59" s="21"/>
      <c r="R59" s="227"/>
      <c r="S59" s="309"/>
      <c r="T59" s="228"/>
      <c r="U59" s="45">
        <f>$E59*$F59*R59*T59</f>
        <v>0</v>
      </c>
      <c r="V59" s="21"/>
      <c r="W59" s="227"/>
      <c r="X59" s="309"/>
      <c r="Y59" s="228"/>
      <c r="Z59" s="45">
        <f>$E59*$F59*W59*Y59</f>
        <v>0</v>
      </c>
      <c r="AA59" s="21"/>
      <c r="AB59" s="227"/>
      <c r="AC59" s="309"/>
      <c r="AD59" s="228"/>
      <c r="AE59" s="45">
        <f>$E59*$F59*AB59*AD59</f>
        <v>0</v>
      </c>
      <c r="AF59" s="21"/>
      <c r="AG59" s="49">
        <f t="shared" ref="AG59:AG61" si="26">SUM(U59+P59+K59+Z59+AE59)</f>
        <v>0</v>
      </c>
    </row>
    <row r="60" spans="1:33" ht="12.5" x14ac:dyDescent="0.25">
      <c r="A60" s="79">
        <v>2</v>
      </c>
      <c r="B60" s="189"/>
      <c r="C60" s="189"/>
      <c r="D60" s="189"/>
      <c r="E60" s="193"/>
      <c r="F60" s="77">
        <v>0.7</v>
      </c>
      <c r="H60" s="227"/>
      <c r="I60" s="309"/>
      <c r="J60" s="228"/>
      <c r="K60" s="45">
        <f>$E60*$F60*H60*J60</f>
        <v>0</v>
      </c>
      <c r="L60" s="21"/>
      <c r="M60" s="227"/>
      <c r="N60" s="309"/>
      <c r="O60" s="228"/>
      <c r="P60" s="45">
        <f>$E60*$F60*M60*O60</f>
        <v>0</v>
      </c>
      <c r="Q60" s="21"/>
      <c r="R60" s="227"/>
      <c r="S60" s="309"/>
      <c r="T60" s="228"/>
      <c r="U60" s="45">
        <f>$E60*$F60*R60*T60</f>
        <v>0</v>
      </c>
      <c r="V60" s="21"/>
      <c r="W60" s="227"/>
      <c r="X60" s="309"/>
      <c r="Y60" s="228"/>
      <c r="Z60" s="45">
        <f>$E60*$F60*W60*Y60</f>
        <v>0</v>
      </c>
      <c r="AA60" s="21"/>
      <c r="AB60" s="227"/>
      <c r="AC60" s="309"/>
      <c r="AD60" s="228"/>
      <c r="AE60" s="45">
        <f>$E60*$F60*AB60*AD60</f>
        <v>0</v>
      </c>
      <c r="AF60" s="21"/>
      <c r="AG60" s="49">
        <f t="shared" si="26"/>
        <v>0</v>
      </c>
    </row>
    <row r="61" spans="1:33" ht="12.5" x14ac:dyDescent="0.25">
      <c r="A61" s="79">
        <v>3</v>
      </c>
      <c r="B61" s="189"/>
      <c r="C61" s="189"/>
      <c r="D61" s="189"/>
      <c r="E61" s="193"/>
      <c r="F61" s="77">
        <v>0.7</v>
      </c>
      <c r="H61" s="227"/>
      <c r="I61" s="309"/>
      <c r="J61" s="228"/>
      <c r="K61" s="45">
        <f>$E61*$F61*H61*J61</f>
        <v>0</v>
      </c>
      <c r="L61" s="21"/>
      <c r="M61" s="227"/>
      <c r="N61" s="309"/>
      <c r="O61" s="228"/>
      <c r="P61" s="45">
        <f>$E61*$F61*M61*O61</f>
        <v>0</v>
      </c>
      <c r="Q61" s="21"/>
      <c r="R61" s="227"/>
      <c r="S61" s="309"/>
      <c r="T61" s="228"/>
      <c r="U61" s="45">
        <f>$E61*$F61*R61*T61</f>
        <v>0</v>
      </c>
      <c r="V61" s="21"/>
      <c r="W61" s="227"/>
      <c r="X61" s="309"/>
      <c r="Y61" s="228"/>
      <c r="Z61" s="45">
        <f>$E61*$F61*W61*Y61</f>
        <v>0</v>
      </c>
      <c r="AA61" s="21"/>
      <c r="AB61" s="227"/>
      <c r="AC61" s="309"/>
      <c r="AD61" s="228"/>
      <c r="AE61" s="45">
        <f>$E61*$F61*AB61*AD61</f>
        <v>0</v>
      </c>
      <c r="AF61" s="21"/>
      <c r="AG61" s="49">
        <f t="shared" si="26"/>
        <v>0</v>
      </c>
    </row>
    <row r="62" spans="1:33" ht="46.5" x14ac:dyDescent="0.3">
      <c r="A62" s="80" t="s">
        <v>34</v>
      </c>
      <c r="B62" s="264" t="s">
        <v>282</v>
      </c>
      <c r="C62" s="40" t="s">
        <v>62</v>
      </c>
      <c r="D62" s="40"/>
      <c r="E62" s="82" t="s">
        <v>114</v>
      </c>
      <c r="F62" s="83" t="s">
        <v>63</v>
      </c>
      <c r="G62" s="60" t="s">
        <v>64</v>
      </c>
      <c r="H62" s="84" t="s">
        <v>60</v>
      </c>
      <c r="I62" s="85"/>
      <c r="J62" s="85" t="s">
        <v>61</v>
      </c>
      <c r="K62" s="350"/>
      <c r="L62" s="351"/>
      <c r="M62" s="84" t="s">
        <v>60</v>
      </c>
      <c r="N62" s="85"/>
      <c r="O62" s="85" t="s">
        <v>61</v>
      </c>
      <c r="P62" s="350"/>
      <c r="Q62" s="351"/>
      <c r="R62" s="84" t="s">
        <v>60</v>
      </c>
      <c r="S62" s="310"/>
      <c r="T62" s="85" t="s">
        <v>61</v>
      </c>
      <c r="U62" s="350"/>
      <c r="V62" s="351"/>
      <c r="W62" s="84" t="s">
        <v>60</v>
      </c>
      <c r="X62" s="310"/>
      <c r="Y62" s="85" t="s">
        <v>61</v>
      </c>
      <c r="Z62" s="350"/>
      <c r="AA62" s="351"/>
      <c r="AB62" s="84" t="s">
        <v>60</v>
      </c>
      <c r="AC62" s="310"/>
      <c r="AD62" s="85" t="s">
        <v>61</v>
      </c>
      <c r="AE62" s="350"/>
      <c r="AF62" s="21"/>
      <c r="AG62" s="348"/>
    </row>
    <row r="63" spans="1:33" ht="12.5" x14ac:dyDescent="0.25">
      <c r="A63" s="79">
        <v>1</v>
      </c>
      <c r="B63" s="189"/>
      <c r="C63" s="225"/>
      <c r="D63" s="225"/>
      <c r="E63" s="362"/>
      <c r="F63" s="230"/>
      <c r="G63" s="230"/>
      <c r="H63" s="227"/>
      <c r="I63" s="309"/>
      <c r="J63" s="228"/>
      <c r="K63" s="45">
        <f>($C63+$E63+$F63+$G63)*H63*J63</f>
        <v>0</v>
      </c>
      <c r="L63" s="21"/>
      <c r="M63" s="227"/>
      <c r="N63" s="309"/>
      <c r="O63" s="228"/>
      <c r="P63" s="45">
        <f>($C63+$E63+$F63+$G63)*M63*O63</f>
        <v>0</v>
      </c>
      <c r="Q63" s="21"/>
      <c r="R63" s="227"/>
      <c r="S63" s="309"/>
      <c r="T63" s="228"/>
      <c r="U63" s="45">
        <f>($C63+$E63+$F63+$G63)*R63*T63</f>
        <v>0</v>
      </c>
      <c r="V63" s="21"/>
      <c r="W63" s="227"/>
      <c r="X63" s="309"/>
      <c r="Y63" s="228"/>
      <c r="Z63" s="45">
        <f>($C63+$E63+$F63+$G63)*W63*Y63</f>
        <v>0</v>
      </c>
      <c r="AA63" s="21"/>
      <c r="AB63" s="227"/>
      <c r="AC63" s="309"/>
      <c r="AD63" s="228"/>
      <c r="AE63" s="45">
        <f>($C63+$E63+$F63+$G63)*AB63*AD63</f>
        <v>0</v>
      </c>
      <c r="AF63" s="21"/>
      <c r="AG63" s="49">
        <f t="shared" ref="AG63:AG65" si="27">SUM(U63+P63+K63+Z63+AE63)</f>
        <v>0</v>
      </c>
    </row>
    <row r="64" spans="1:33" ht="12.5" x14ac:dyDescent="0.25">
      <c r="A64" s="79">
        <v>2</v>
      </c>
      <c r="B64" s="189"/>
      <c r="C64" s="189"/>
      <c r="D64" s="189"/>
      <c r="E64" s="230"/>
      <c r="F64" s="230"/>
      <c r="G64" s="230"/>
      <c r="H64" s="227"/>
      <c r="I64" s="309"/>
      <c r="J64" s="228"/>
      <c r="K64" s="45">
        <f>($C64+$E64+$F64+$G64)*H64*J64</f>
        <v>0</v>
      </c>
      <c r="L64" s="21"/>
      <c r="M64" s="227"/>
      <c r="N64" s="309"/>
      <c r="O64" s="228"/>
      <c r="P64" s="45">
        <f>($C64+$E64+$F64+$G64)*M64*O64</f>
        <v>0</v>
      </c>
      <c r="Q64" s="21"/>
      <c r="R64" s="227"/>
      <c r="S64" s="309"/>
      <c r="T64" s="228"/>
      <c r="U64" s="45">
        <f>($C64+$E64+$F64+$G64)*R64*T64</f>
        <v>0</v>
      </c>
      <c r="V64" s="21"/>
      <c r="W64" s="227"/>
      <c r="X64" s="309"/>
      <c r="Y64" s="228"/>
      <c r="Z64" s="45">
        <f>($C64+$E64+$F64+$G64)*W64*Y64</f>
        <v>0</v>
      </c>
      <c r="AA64" s="21"/>
      <c r="AB64" s="227"/>
      <c r="AC64" s="309"/>
      <c r="AD64" s="228"/>
      <c r="AE64" s="45">
        <f>($C64+$E64+$F64+$G64)*AB64*AD64</f>
        <v>0</v>
      </c>
      <c r="AF64" s="21"/>
      <c r="AG64" s="49">
        <f t="shared" si="27"/>
        <v>0</v>
      </c>
    </row>
    <row r="65" spans="1:33" ht="12.5" x14ac:dyDescent="0.25">
      <c r="A65" s="79">
        <v>3</v>
      </c>
      <c r="B65" s="189"/>
      <c r="C65" s="189"/>
      <c r="D65" s="189"/>
      <c r="E65" s="230"/>
      <c r="F65" s="230"/>
      <c r="G65" s="230"/>
      <c r="H65" s="227"/>
      <c r="I65" s="309"/>
      <c r="J65" s="228"/>
      <c r="K65" s="45">
        <f>($C65+$E65+$F65+$G65)*H65*J65</f>
        <v>0</v>
      </c>
      <c r="L65" s="21"/>
      <c r="M65" s="227"/>
      <c r="N65" s="309"/>
      <c r="O65" s="228"/>
      <c r="P65" s="45">
        <f>($C65+$E65+$F65+$G65)*M65*O65</f>
        <v>0</v>
      </c>
      <c r="Q65" s="21"/>
      <c r="R65" s="227"/>
      <c r="S65" s="309"/>
      <c r="T65" s="228"/>
      <c r="U65" s="45">
        <f>($C65+$E65+$F65+$G65)*R65*T65</f>
        <v>0</v>
      </c>
      <c r="V65" s="21"/>
      <c r="W65" s="227"/>
      <c r="X65" s="309"/>
      <c r="Y65" s="228"/>
      <c r="Z65" s="45">
        <f>($C65+$E65+$F65+$G65)*W65*Y65</f>
        <v>0</v>
      </c>
      <c r="AA65" s="21"/>
      <c r="AB65" s="227"/>
      <c r="AC65" s="309"/>
      <c r="AD65" s="228"/>
      <c r="AE65" s="45">
        <f>($C65+$E65+$F65+$G65)*AB65*AD65</f>
        <v>0</v>
      </c>
      <c r="AF65" s="21"/>
      <c r="AG65" s="49">
        <f t="shared" si="27"/>
        <v>0</v>
      </c>
    </row>
    <row r="66" spans="1:33" ht="46" x14ac:dyDescent="0.25">
      <c r="A66" s="80" t="s">
        <v>38</v>
      </c>
      <c r="B66" s="263" t="s">
        <v>65</v>
      </c>
      <c r="C66" s="40" t="s">
        <v>62</v>
      </c>
      <c r="D66" s="40"/>
      <c r="E66" s="82" t="s">
        <v>114</v>
      </c>
      <c r="F66" s="83" t="s">
        <v>66</v>
      </c>
      <c r="G66" s="60" t="s">
        <v>64</v>
      </c>
      <c r="H66" s="84" t="s">
        <v>60</v>
      </c>
      <c r="I66" s="310"/>
      <c r="J66" s="85" t="s">
        <v>61</v>
      </c>
      <c r="K66" s="350"/>
      <c r="L66" s="351"/>
      <c r="M66" s="84" t="s">
        <v>60</v>
      </c>
      <c r="N66" s="310"/>
      <c r="O66" s="85" t="s">
        <v>61</v>
      </c>
      <c r="P66" s="350"/>
      <c r="Q66" s="351"/>
      <c r="R66" s="84" t="s">
        <v>60</v>
      </c>
      <c r="S66" s="310"/>
      <c r="T66" s="85" t="s">
        <v>61</v>
      </c>
      <c r="U66" s="350"/>
      <c r="V66" s="351"/>
      <c r="W66" s="84" t="s">
        <v>60</v>
      </c>
      <c r="X66" s="310"/>
      <c r="Y66" s="85" t="s">
        <v>61</v>
      </c>
      <c r="Z66" s="350"/>
      <c r="AA66" s="351"/>
      <c r="AB66" s="84" t="s">
        <v>60</v>
      </c>
      <c r="AC66" s="310"/>
      <c r="AD66" s="85" t="s">
        <v>61</v>
      </c>
      <c r="AE66" s="350"/>
      <c r="AF66" s="21"/>
      <c r="AG66" s="348"/>
    </row>
    <row r="67" spans="1:33" ht="12.5" x14ac:dyDescent="0.25">
      <c r="A67" s="79">
        <v>1</v>
      </c>
      <c r="B67" s="189"/>
      <c r="C67" s="225"/>
      <c r="D67" s="225"/>
      <c r="E67" s="362"/>
      <c r="F67" s="230"/>
      <c r="G67" s="230"/>
      <c r="H67" s="227"/>
      <c r="I67" s="309"/>
      <c r="J67" s="228">
        <v>1</v>
      </c>
      <c r="K67" s="45">
        <f>($C67+$E67+$F67+$G67)*H67*J67</f>
        <v>0</v>
      </c>
      <c r="L67" s="21"/>
      <c r="M67" s="227"/>
      <c r="N67" s="309"/>
      <c r="O67" s="228"/>
      <c r="P67" s="45">
        <f>($C67+$E67+$F67+$G67)*M67*O67</f>
        <v>0</v>
      </c>
      <c r="Q67" s="21"/>
      <c r="R67" s="227"/>
      <c r="S67" s="309"/>
      <c r="T67" s="228"/>
      <c r="U67" s="45">
        <f>($C67+$E67+$F67+$G67)*R67*T67</f>
        <v>0</v>
      </c>
      <c r="V67" s="21"/>
      <c r="W67" s="227"/>
      <c r="X67" s="309"/>
      <c r="Y67" s="228"/>
      <c r="Z67" s="45">
        <f>($C67+$E67+$F67+$G67)*W67*Y67</f>
        <v>0</v>
      </c>
      <c r="AA67" s="21"/>
      <c r="AB67" s="227"/>
      <c r="AC67" s="309"/>
      <c r="AD67" s="228"/>
      <c r="AE67" s="45">
        <f>($C67+$E67+$F67+$G67)*AB67*AD67</f>
        <v>0</v>
      </c>
      <c r="AF67" s="21"/>
      <c r="AG67" s="49">
        <f t="shared" ref="AG67:AG69" si="28">SUM(U67+P67+K67+Z67+AE67)</f>
        <v>0</v>
      </c>
    </row>
    <row r="68" spans="1:33" ht="12.5" x14ac:dyDescent="0.25">
      <c r="A68" s="79">
        <v>2</v>
      </c>
      <c r="B68" s="189"/>
      <c r="C68" s="189"/>
      <c r="D68" s="189"/>
      <c r="E68" s="230"/>
      <c r="F68" s="230"/>
      <c r="G68" s="230"/>
      <c r="H68" s="227"/>
      <c r="I68" s="309"/>
      <c r="J68" s="228"/>
      <c r="K68" s="45">
        <f>($C68+$E68+$F68+$G68)*H68*J68</f>
        <v>0</v>
      </c>
      <c r="L68" s="21"/>
      <c r="M68" s="227"/>
      <c r="N68" s="309"/>
      <c r="O68" s="228"/>
      <c r="P68" s="45">
        <f>($C68+$E68+$F68+$G68)*M68*O68</f>
        <v>0</v>
      </c>
      <c r="Q68" s="21"/>
      <c r="R68" s="227"/>
      <c r="S68" s="309"/>
      <c r="T68" s="228"/>
      <c r="U68" s="45">
        <f>($C68+$E68+$F68+$G68)*R68*T68</f>
        <v>0</v>
      </c>
      <c r="V68" s="21"/>
      <c r="W68" s="227"/>
      <c r="X68" s="309"/>
      <c r="Y68" s="228"/>
      <c r="Z68" s="45">
        <f>($C68+$E68+$F68+$G68)*W68*Y68</f>
        <v>0</v>
      </c>
      <c r="AA68" s="21"/>
      <c r="AB68" s="227"/>
      <c r="AC68" s="309"/>
      <c r="AD68" s="228"/>
      <c r="AE68" s="45">
        <f>($C68+$E68+$F68+$G68)*AB68*AD68</f>
        <v>0</v>
      </c>
      <c r="AF68" s="21"/>
      <c r="AG68" s="49">
        <f t="shared" si="28"/>
        <v>0</v>
      </c>
    </row>
    <row r="69" spans="1:33" ht="12.5" x14ac:dyDescent="0.25">
      <c r="A69" s="79">
        <v>3</v>
      </c>
      <c r="B69" s="189"/>
      <c r="C69" s="189"/>
      <c r="D69" s="189"/>
      <c r="E69" s="230"/>
      <c r="F69" s="230"/>
      <c r="G69" s="230"/>
      <c r="H69" s="227"/>
      <c r="I69" s="309"/>
      <c r="J69" s="228"/>
      <c r="K69" s="45">
        <f>($C69+$E69+$F69+$G69)*H69*J69</f>
        <v>0</v>
      </c>
      <c r="L69" s="21"/>
      <c r="M69" s="227"/>
      <c r="N69" s="309"/>
      <c r="O69" s="228"/>
      <c r="P69" s="45">
        <f>($C69+$E69+$F69+$G69)*M69*O69</f>
        <v>0</v>
      </c>
      <c r="Q69" s="21"/>
      <c r="R69" s="227"/>
      <c r="S69" s="309"/>
      <c r="T69" s="228"/>
      <c r="U69" s="45">
        <f>($C69+$E69+$F69+$G69)*R69*T69</f>
        <v>0</v>
      </c>
      <c r="V69" s="21"/>
      <c r="W69" s="227"/>
      <c r="X69" s="309"/>
      <c r="Y69" s="228"/>
      <c r="Z69" s="45">
        <f>($C69+$E69+$F69+$G69)*W69*Y69</f>
        <v>0</v>
      </c>
      <c r="AA69" s="21"/>
      <c r="AB69" s="227"/>
      <c r="AC69" s="309"/>
      <c r="AD69" s="228"/>
      <c r="AE69" s="45">
        <f>($C69+$E69+$F69+$G69)*AB69*AD69</f>
        <v>0</v>
      </c>
      <c r="AF69" s="21"/>
      <c r="AG69" s="49">
        <f t="shared" si="28"/>
        <v>0</v>
      </c>
    </row>
    <row r="70" spans="1:33" ht="12.5" x14ac:dyDescent="0.25">
      <c r="A70" s="24"/>
      <c r="B70" s="432"/>
      <c r="C70" s="432"/>
      <c r="D70" s="432"/>
      <c r="E70" s="432"/>
      <c r="F70" s="38"/>
      <c r="G70" s="38"/>
      <c r="H70" s="20"/>
      <c r="I70" s="12"/>
      <c r="J70" s="12"/>
      <c r="K70" s="51"/>
      <c r="L70" s="27"/>
      <c r="M70" s="28"/>
      <c r="N70" s="27"/>
      <c r="O70" s="27"/>
      <c r="P70" s="51"/>
      <c r="Q70" s="27"/>
      <c r="R70" s="28"/>
      <c r="S70" s="27"/>
      <c r="T70" s="27"/>
      <c r="U70" s="51"/>
      <c r="V70" s="27"/>
      <c r="W70" s="28"/>
      <c r="X70" s="27"/>
      <c r="Y70" s="27"/>
      <c r="Z70" s="51"/>
      <c r="AA70" s="27"/>
      <c r="AB70" s="28"/>
      <c r="AC70" s="27"/>
      <c r="AD70" s="27"/>
      <c r="AE70" s="51"/>
      <c r="AF70" s="27"/>
      <c r="AG70" s="49"/>
    </row>
    <row r="71" spans="1:33" s="18" customFormat="1" ht="12.5" x14ac:dyDescent="0.25">
      <c r="A71" s="198" t="s">
        <v>8</v>
      </c>
      <c r="B71" s="199"/>
      <c r="C71" s="199"/>
      <c r="D71" s="199"/>
      <c r="E71" s="200"/>
      <c r="F71" s="200"/>
      <c r="G71" s="200"/>
      <c r="H71" s="201"/>
      <c r="I71" s="199"/>
      <c r="J71" s="199"/>
      <c r="K71" s="202">
        <f>SUM(K59:K70)</f>
        <v>0</v>
      </c>
      <c r="L71" s="213"/>
      <c r="M71" s="214"/>
      <c r="N71" s="213"/>
      <c r="O71" s="213"/>
      <c r="P71" s="202">
        <f>SUM(P59:P70)</f>
        <v>0</v>
      </c>
      <c r="Q71" s="213"/>
      <c r="R71" s="214"/>
      <c r="S71" s="213"/>
      <c r="T71" s="213"/>
      <c r="U71" s="202">
        <f>SUM(U59:U70)</f>
        <v>0</v>
      </c>
      <c r="V71" s="213"/>
      <c r="W71" s="214"/>
      <c r="X71" s="213"/>
      <c r="Y71" s="213"/>
      <c r="Z71" s="202">
        <f>SUM(Z59:Z70)</f>
        <v>0</v>
      </c>
      <c r="AA71" s="213"/>
      <c r="AB71" s="214"/>
      <c r="AC71" s="213"/>
      <c r="AD71" s="213"/>
      <c r="AE71" s="202">
        <f>SUM(AE59:AE70)</f>
        <v>0</v>
      </c>
      <c r="AF71" s="213"/>
      <c r="AG71" s="202">
        <f>SUM(AG59:AG70)</f>
        <v>0</v>
      </c>
    </row>
    <row r="72" spans="1:33" ht="12.5" x14ac:dyDescent="0.25">
      <c r="A72" s="24"/>
      <c r="B72" s="12"/>
      <c r="C72" s="12"/>
      <c r="D72" s="12"/>
      <c r="H72" s="20"/>
      <c r="I72" s="12"/>
      <c r="J72" s="12"/>
      <c r="K72" s="45"/>
      <c r="L72" s="21"/>
      <c r="M72" s="22"/>
      <c r="N72" s="21"/>
      <c r="O72" s="21"/>
      <c r="P72" s="45"/>
      <c r="Q72" s="21"/>
      <c r="R72" s="22"/>
      <c r="S72" s="21"/>
      <c r="T72" s="21"/>
      <c r="U72" s="45"/>
      <c r="V72" s="21"/>
      <c r="W72" s="22"/>
      <c r="X72" s="21"/>
      <c r="Y72" s="21"/>
      <c r="Z72" s="45"/>
      <c r="AA72" s="21"/>
      <c r="AB72" s="22"/>
      <c r="AC72" s="21"/>
      <c r="AD72" s="21"/>
      <c r="AE72" s="45"/>
      <c r="AF72" s="21"/>
      <c r="AG72" s="49"/>
    </row>
    <row r="73" spans="1:33" ht="12.75" customHeight="1" x14ac:dyDescent="0.25">
      <c r="A73" s="440" t="s">
        <v>117</v>
      </c>
      <c r="B73" s="440"/>
      <c r="C73" s="440"/>
      <c r="D73" s="440"/>
      <c r="E73" s="440"/>
      <c r="F73" s="440"/>
      <c r="G73" s="441"/>
      <c r="H73" s="20"/>
      <c r="I73" s="12"/>
      <c r="J73" s="12"/>
      <c r="K73" s="45"/>
      <c r="L73" s="21"/>
      <c r="M73" s="22"/>
      <c r="N73" s="21"/>
      <c r="O73" s="21"/>
      <c r="P73" s="45"/>
      <c r="Q73" s="21"/>
      <c r="R73" s="22"/>
      <c r="S73" s="21"/>
      <c r="T73" s="21"/>
      <c r="U73" s="45"/>
      <c r="V73" s="21"/>
      <c r="W73" s="22"/>
      <c r="X73" s="21"/>
      <c r="Y73" s="21"/>
      <c r="Z73" s="45"/>
      <c r="AA73" s="21"/>
      <c r="AB73" s="22"/>
      <c r="AC73" s="21"/>
      <c r="AD73" s="21"/>
      <c r="AE73" s="45"/>
      <c r="AF73" s="21"/>
      <c r="AG73" s="49"/>
    </row>
    <row r="74" spans="1:33" x14ac:dyDescent="0.3">
      <c r="A74" s="41" t="s">
        <v>27</v>
      </c>
      <c r="B74" s="189"/>
      <c r="C74" s="251"/>
      <c r="D74" s="251"/>
      <c r="E74" s="100"/>
      <c r="F74" s="101"/>
      <c r="G74" s="101"/>
      <c r="H74" s="20"/>
      <c r="I74" s="12"/>
      <c r="J74" s="12"/>
      <c r="K74" s="231">
        <v>0</v>
      </c>
      <c r="L74" s="21"/>
      <c r="M74" s="22"/>
      <c r="N74" s="21"/>
      <c r="O74" s="21"/>
      <c r="P74" s="231">
        <v>0</v>
      </c>
      <c r="Q74" s="21"/>
      <c r="R74" s="22"/>
      <c r="S74" s="21"/>
      <c r="T74" s="21"/>
      <c r="U74" s="231">
        <v>0</v>
      </c>
      <c r="V74" s="21"/>
      <c r="W74" s="22"/>
      <c r="X74" s="21"/>
      <c r="Y74" s="21"/>
      <c r="Z74" s="231">
        <v>0</v>
      </c>
      <c r="AA74" s="21"/>
      <c r="AB74" s="22"/>
      <c r="AC74" s="21"/>
      <c r="AD74" s="21"/>
      <c r="AE74" s="231">
        <v>0</v>
      </c>
      <c r="AF74" s="21"/>
      <c r="AG74" s="49">
        <f>SUM(U74+P74+K74+Z74+AE74)</f>
        <v>0</v>
      </c>
    </row>
    <row r="75" spans="1:33" x14ac:dyDescent="0.3">
      <c r="A75" s="41" t="s">
        <v>34</v>
      </c>
      <c r="B75" s="189"/>
      <c r="C75" s="251"/>
      <c r="D75" s="251"/>
      <c r="E75" s="100"/>
      <c r="F75" s="101"/>
      <c r="G75" s="101"/>
      <c r="H75" s="20"/>
      <c r="I75" s="12"/>
      <c r="J75" s="12"/>
      <c r="K75" s="231">
        <v>0</v>
      </c>
      <c r="L75" s="21"/>
      <c r="M75" s="22"/>
      <c r="N75" s="21"/>
      <c r="O75" s="21"/>
      <c r="P75" s="231">
        <v>0</v>
      </c>
      <c r="Q75" s="21"/>
      <c r="R75" s="22"/>
      <c r="S75" s="21"/>
      <c r="T75" s="21"/>
      <c r="U75" s="231">
        <v>0</v>
      </c>
      <c r="V75" s="21"/>
      <c r="W75" s="22"/>
      <c r="X75" s="21"/>
      <c r="Y75" s="21"/>
      <c r="Z75" s="231">
        <v>0</v>
      </c>
      <c r="AA75" s="21"/>
      <c r="AB75" s="22"/>
      <c r="AC75" s="21"/>
      <c r="AD75" s="21"/>
      <c r="AE75" s="231">
        <v>0</v>
      </c>
      <c r="AF75" s="21"/>
      <c r="AG75" s="49">
        <f t="shared" ref="AG75:AG78" si="29">SUM(U75+P75+K75+Z75+AE75)</f>
        <v>0</v>
      </c>
    </row>
    <row r="76" spans="1:33" x14ac:dyDescent="0.3">
      <c r="A76" s="41" t="s">
        <v>38</v>
      </c>
      <c r="B76" s="189"/>
      <c r="C76" s="251"/>
      <c r="D76" s="251"/>
      <c r="E76" s="100"/>
      <c r="F76" s="101"/>
      <c r="G76" s="101"/>
      <c r="H76" s="20"/>
      <c r="I76" s="12"/>
      <c r="J76" s="12"/>
      <c r="K76" s="231">
        <v>0</v>
      </c>
      <c r="L76" s="21"/>
      <c r="M76" s="22"/>
      <c r="N76" s="21"/>
      <c r="O76" s="21"/>
      <c r="P76" s="231">
        <v>0</v>
      </c>
      <c r="Q76" s="21"/>
      <c r="R76" s="22"/>
      <c r="S76" s="21"/>
      <c r="T76" s="21"/>
      <c r="U76" s="231">
        <v>0</v>
      </c>
      <c r="V76" s="21"/>
      <c r="W76" s="22"/>
      <c r="X76" s="21"/>
      <c r="Y76" s="21"/>
      <c r="Z76" s="231">
        <v>0</v>
      </c>
      <c r="AA76" s="21"/>
      <c r="AB76" s="22"/>
      <c r="AC76" s="21"/>
      <c r="AD76" s="21"/>
      <c r="AE76" s="231">
        <v>0</v>
      </c>
      <c r="AF76" s="21"/>
      <c r="AG76" s="49"/>
    </row>
    <row r="77" spans="1:33" x14ac:dyDescent="0.3">
      <c r="A77" s="41" t="s">
        <v>67</v>
      </c>
      <c r="B77" s="189"/>
      <c r="C77" s="251"/>
      <c r="D77" s="251"/>
      <c r="E77" s="100"/>
      <c r="F77" s="101"/>
      <c r="G77" s="101"/>
      <c r="H77" s="20"/>
      <c r="I77" s="12"/>
      <c r="J77" s="12"/>
      <c r="K77" s="231">
        <v>0</v>
      </c>
      <c r="L77" s="21"/>
      <c r="M77" s="22"/>
      <c r="N77" s="21"/>
      <c r="O77" s="21"/>
      <c r="P77" s="231">
        <v>0</v>
      </c>
      <c r="Q77" s="21"/>
      <c r="R77" s="22"/>
      <c r="S77" s="21"/>
      <c r="T77" s="21"/>
      <c r="U77" s="231">
        <v>0</v>
      </c>
      <c r="V77" s="21"/>
      <c r="W77" s="22"/>
      <c r="X77" s="21"/>
      <c r="Y77" s="21"/>
      <c r="Z77" s="231">
        <v>0</v>
      </c>
      <c r="AA77" s="21"/>
      <c r="AB77" s="22"/>
      <c r="AC77" s="21"/>
      <c r="AD77" s="21"/>
      <c r="AE77" s="231">
        <v>0</v>
      </c>
      <c r="AF77" s="21"/>
      <c r="AG77" s="49">
        <f t="shared" si="29"/>
        <v>0</v>
      </c>
    </row>
    <row r="78" spans="1:33" ht="12.5" x14ac:dyDescent="0.25">
      <c r="A78" s="41"/>
      <c r="B78" s="42"/>
      <c r="C78" s="42"/>
      <c r="D78" s="42"/>
      <c r="E78" s="38"/>
      <c r="F78" s="38"/>
      <c r="G78" s="38"/>
      <c r="H78" s="20"/>
      <c r="I78" s="12"/>
      <c r="J78" s="12"/>
      <c r="K78" s="51"/>
      <c r="L78" s="21"/>
      <c r="M78" s="22"/>
      <c r="N78" s="21"/>
      <c r="O78" s="21"/>
      <c r="P78" s="51"/>
      <c r="Q78" s="21"/>
      <c r="R78" s="22"/>
      <c r="S78" s="21"/>
      <c r="T78" s="21"/>
      <c r="U78" s="51"/>
      <c r="V78" s="21"/>
      <c r="W78" s="22"/>
      <c r="X78" s="21"/>
      <c r="Y78" s="21"/>
      <c r="Z78" s="51"/>
      <c r="AA78" s="21"/>
      <c r="AB78" s="22"/>
      <c r="AC78" s="21"/>
      <c r="AD78" s="21"/>
      <c r="AE78" s="51"/>
      <c r="AF78" s="21"/>
      <c r="AG78" s="49">
        <f t="shared" si="29"/>
        <v>0</v>
      </c>
    </row>
    <row r="79" spans="1:33" ht="12.5" x14ac:dyDescent="0.25">
      <c r="A79" s="198" t="s">
        <v>68</v>
      </c>
      <c r="B79" s="199"/>
      <c r="C79" s="199"/>
      <c r="D79" s="199"/>
      <c r="E79" s="200"/>
      <c r="F79" s="200"/>
      <c r="G79" s="200"/>
      <c r="H79" s="201"/>
      <c r="I79" s="199"/>
      <c r="J79" s="199"/>
      <c r="K79" s="202">
        <f>SUM(K74:K78)</f>
        <v>0</v>
      </c>
      <c r="L79" s="213"/>
      <c r="M79" s="214"/>
      <c r="N79" s="213"/>
      <c r="O79" s="213"/>
      <c r="P79" s="202">
        <f>SUM(P74:P78)</f>
        <v>0</v>
      </c>
      <c r="Q79" s="213"/>
      <c r="R79" s="214"/>
      <c r="S79" s="213"/>
      <c r="T79" s="213"/>
      <c r="U79" s="202">
        <f>SUM(U74:U78)</f>
        <v>0</v>
      </c>
      <c r="V79" s="213"/>
      <c r="W79" s="214"/>
      <c r="X79" s="213"/>
      <c r="Y79" s="213"/>
      <c r="Z79" s="202">
        <f>SUM(Z74:Z78)</f>
        <v>0</v>
      </c>
      <c r="AA79" s="213"/>
      <c r="AB79" s="214"/>
      <c r="AC79" s="213"/>
      <c r="AD79" s="213"/>
      <c r="AE79" s="202">
        <f>SUM(AE74:AE78)</f>
        <v>0</v>
      </c>
      <c r="AF79" s="213"/>
      <c r="AG79" s="215">
        <f>SUM(AG74:AG78)</f>
        <v>0</v>
      </c>
    </row>
    <row r="80" spans="1:33" ht="12.5" x14ac:dyDescent="0.25">
      <c r="A80" s="15"/>
      <c r="B80" s="33"/>
      <c r="C80" s="33"/>
      <c r="D80" s="33"/>
      <c r="E80" s="31"/>
      <c r="F80" s="31"/>
      <c r="G80" s="31"/>
      <c r="H80" s="16"/>
      <c r="I80" s="33"/>
      <c r="J80" s="33"/>
      <c r="K80" s="64"/>
      <c r="L80" s="88"/>
      <c r="M80" s="89"/>
      <c r="N80" s="88"/>
      <c r="O80" s="88"/>
      <c r="P80" s="64"/>
      <c r="Q80" s="88"/>
      <c r="R80" s="89"/>
      <c r="S80" s="88"/>
      <c r="T80" s="88"/>
      <c r="U80" s="64"/>
      <c r="V80" s="88"/>
      <c r="W80" s="89"/>
      <c r="X80" s="88"/>
      <c r="Y80" s="88"/>
      <c r="Z80" s="64"/>
      <c r="AA80" s="88"/>
      <c r="AB80" s="89"/>
      <c r="AC80" s="88"/>
      <c r="AD80" s="88"/>
      <c r="AE80" s="64"/>
      <c r="AF80" s="21"/>
      <c r="AG80" s="49"/>
    </row>
    <row r="81" spans="1:33" ht="12.5" x14ac:dyDescent="0.25">
      <c r="A81" s="440" t="s">
        <v>116</v>
      </c>
      <c r="B81" s="448"/>
      <c r="C81" s="448"/>
      <c r="D81" s="448"/>
      <c r="E81" s="432"/>
      <c r="F81" s="38"/>
      <c r="G81" s="38"/>
      <c r="H81" s="20"/>
      <c r="I81" s="12"/>
      <c r="J81" s="12"/>
      <c r="K81" s="45"/>
      <c r="L81" s="21"/>
      <c r="M81" s="22"/>
      <c r="N81" s="21"/>
      <c r="O81" s="21"/>
      <c r="P81" s="45"/>
      <c r="Q81" s="21"/>
      <c r="R81" s="22"/>
      <c r="S81" s="21"/>
      <c r="T81" s="21"/>
      <c r="U81" s="45"/>
      <c r="V81" s="21"/>
      <c r="W81" s="22"/>
      <c r="X81" s="21"/>
      <c r="Y81" s="21"/>
      <c r="Z81" s="45"/>
      <c r="AA81" s="21"/>
      <c r="AB81" s="22"/>
      <c r="AC81" s="21"/>
      <c r="AD81" s="21"/>
      <c r="AE81" s="45"/>
      <c r="AF81" s="21"/>
      <c r="AG81" s="49"/>
    </row>
    <row r="82" spans="1:33" ht="14.5" x14ac:dyDescent="0.35">
      <c r="A82" s="103" t="s">
        <v>27</v>
      </c>
      <c r="B82" s="12" t="s">
        <v>69</v>
      </c>
      <c r="C82" s="12"/>
      <c r="D82" s="12"/>
      <c r="E82" s="102" t="s">
        <v>70</v>
      </c>
      <c r="F82" s="102"/>
      <c r="G82" s="102"/>
      <c r="H82" s="20"/>
      <c r="I82" s="12"/>
      <c r="J82" s="12"/>
      <c r="K82" s="45"/>
      <c r="L82" s="21"/>
      <c r="M82" s="28"/>
      <c r="N82" s="27"/>
      <c r="O82" s="27"/>
      <c r="P82" s="45"/>
      <c r="Q82" s="27"/>
      <c r="R82" s="28"/>
      <c r="S82" s="27"/>
      <c r="T82" s="27"/>
      <c r="U82" s="45"/>
      <c r="V82" s="27"/>
      <c r="W82" s="28"/>
      <c r="X82" s="27"/>
      <c r="Y82" s="27"/>
      <c r="Z82" s="45"/>
      <c r="AA82" s="27"/>
      <c r="AB82" s="28"/>
      <c r="AC82" s="27"/>
      <c r="AD82" s="27"/>
      <c r="AE82" s="45"/>
      <c r="AF82" s="27"/>
      <c r="AG82" s="49"/>
    </row>
    <row r="83" spans="1:33" ht="14.5" x14ac:dyDescent="0.35">
      <c r="A83" s="79">
        <v>1</v>
      </c>
      <c r="B83" s="189"/>
      <c r="C83" s="189"/>
      <c r="D83" s="12"/>
      <c r="E83" s="189"/>
      <c r="F83" s="363"/>
      <c r="G83" s="363"/>
      <c r="H83" s="20"/>
      <c r="I83" s="12"/>
      <c r="J83" s="12"/>
      <c r="K83" s="231">
        <v>0</v>
      </c>
      <c r="L83" s="27"/>
      <c r="M83" s="28"/>
      <c r="N83" s="27"/>
      <c r="O83" s="27"/>
      <c r="P83" s="231">
        <v>0</v>
      </c>
      <c r="Q83" s="27"/>
      <c r="R83" s="28"/>
      <c r="S83" s="27"/>
      <c r="T83" s="27"/>
      <c r="U83" s="231">
        <v>0</v>
      </c>
      <c r="V83" s="27"/>
      <c r="W83" s="28"/>
      <c r="X83" s="27"/>
      <c r="Y83" s="27"/>
      <c r="Z83" s="231">
        <v>0</v>
      </c>
      <c r="AA83" s="27"/>
      <c r="AB83" s="28"/>
      <c r="AC83" s="27"/>
      <c r="AD83" s="27"/>
      <c r="AE83" s="231">
        <v>0</v>
      </c>
      <c r="AF83" s="27"/>
      <c r="AG83" s="49">
        <f t="shared" ref="AG83:AG89" si="30">SUM(U83+P83+K83+Z83+AE83)</f>
        <v>0</v>
      </c>
    </row>
    <row r="84" spans="1:33" ht="14.5" x14ac:dyDescent="0.35">
      <c r="A84" s="79">
        <v>2</v>
      </c>
      <c r="B84" s="189"/>
      <c r="C84" s="189"/>
      <c r="D84" s="12"/>
      <c r="E84" s="189"/>
      <c r="F84" s="363"/>
      <c r="G84" s="363"/>
      <c r="H84" s="20"/>
      <c r="I84" s="12"/>
      <c r="J84" s="12"/>
      <c r="K84" s="231">
        <v>0</v>
      </c>
      <c r="L84" s="27"/>
      <c r="M84" s="28"/>
      <c r="N84" s="27"/>
      <c r="O84" s="27"/>
      <c r="P84" s="231">
        <v>0</v>
      </c>
      <c r="Q84" s="27"/>
      <c r="R84" s="28"/>
      <c r="S84" s="27"/>
      <c r="T84" s="27"/>
      <c r="U84" s="231">
        <v>0</v>
      </c>
      <c r="V84" s="27"/>
      <c r="W84" s="28"/>
      <c r="X84" s="27"/>
      <c r="Y84" s="27"/>
      <c r="Z84" s="231">
        <v>0</v>
      </c>
      <c r="AA84" s="27"/>
      <c r="AB84" s="28"/>
      <c r="AC84" s="27"/>
      <c r="AD84" s="27"/>
      <c r="AE84" s="231">
        <v>0</v>
      </c>
      <c r="AF84" s="27"/>
      <c r="AG84" s="49">
        <f t="shared" si="30"/>
        <v>0</v>
      </c>
    </row>
    <row r="85" spans="1:33" ht="14.5" x14ac:dyDescent="0.35">
      <c r="A85" s="79">
        <v>3</v>
      </c>
      <c r="B85" s="189"/>
      <c r="C85" s="189"/>
      <c r="D85" s="12"/>
      <c r="E85" s="189"/>
      <c r="F85" s="363"/>
      <c r="G85" s="363"/>
      <c r="H85" s="20"/>
      <c r="I85" s="12"/>
      <c r="J85" s="12"/>
      <c r="K85" s="231">
        <v>0</v>
      </c>
      <c r="L85" s="27"/>
      <c r="M85" s="28"/>
      <c r="N85" s="27"/>
      <c r="O85" s="27"/>
      <c r="P85" s="231">
        <v>0</v>
      </c>
      <c r="Q85" s="27"/>
      <c r="R85" s="28"/>
      <c r="S85" s="27"/>
      <c r="T85" s="27"/>
      <c r="U85" s="231">
        <v>0</v>
      </c>
      <c r="V85" s="27"/>
      <c r="W85" s="28"/>
      <c r="X85" s="27"/>
      <c r="Y85" s="27"/>
      <c r="Z85" s="231">
        <v>0</v>
      </c>
      <c r="AA85" s="27"/>
      <c r="AB85" s="28"/>
      <c r="AC85" s="27"/>
      <c r="AD85" s="27"/>
      <c r="AE85" s="231">
        <v>0</v>
      </c>
      <c r="AF85" s="27"/>
      <c r="AG85" s="49">
        <f t="shared" si="30"/>
        <v>0</v>
      </c>
    </row>
    <row r="86" spans="1:33" ht="14.5" x14ac:dyDescent="0.35">
      <c r="A86" s="103" t="s">
        <v>34</v>
      </c>
      <c r="B86" s="12" t="s">
        <v>71</v>
      </c>
      <c r="C86" s="12"/>
      <c r="D86" s="12"/>
      <c r="E86" s="364" t="s">
        <v>70</v>
      </c>
      <c r="F86" s="364"/>
      <c r="G86" s="364"/>
      <c r="H86" s="20"/>
      <c r="I86" s="12"/>
      <c r="J86" s="12"/>
      <c r="K86" s="45"/>
      <c r="L86" s="27"/>
      <c r="M86" s="28"/>
      <c r="N86" s="27"/>
      <c r="O86" s="27"/>
      <c r="P86" s="45"/>
      <c r="Q86" s="27"/>
      <c r="R86" s="28"/>
      <c r="S86" s="27"/>
      <c r="T86" s="27"/>
      <c r="U86" s="45"/>
      <c r="V86" s="27"/>
      <c r="W86" s="28"/>
      <c r="X86" s="27"/>
      <c r="Y86" s="27"/>
      <c r="Z86" s="45"/>
      <c r="AA86" s="27"/>
      <c r="AB86" s="28"/>
      <c r="AC86" s="27"/>
      <c r="AD86" s="27"/>
      <c r="AE86" s="45"/>
      <c r="AF86" s="27"/>
      <c r="AG86" s="49"/>
    </row>
    <row r="87" spans="1:33" ht="14.5" x14ac:dyDescent="0.35">
      <c r="A87" s="79">
        <v>1</v>
      </c>
      <c r="B87" s="189"/>
      <c r="C87" s="189"/>
      <c r="D87" s="12"/>
      <c r="E87" s="189"/>
      <c r="F87" s="363"/>
      <c r="G87" s="363"/>
      <c r="H87" s="20"/>
      <c r="I87" s="12"/>
      <c r="J87" s="12"/>
      <c r="K87" s="231">
        <v>0</v>
      </c>
      <c r="L87" s="27"/>
      <c r="M87" s="28"/>
      <c r="N87" s="27"/>
      <c r="O87" s="27"/>
      <c r="P87" s="231">
        <v>0</v>
      </c>
      <c r="Q87" s="27"/>
      <c r="R87" s="28"/>
      <c r="S87" s="27"/>
      <c r="T87" s="27"/>
      <c r="U87" s="231">
        <v>0</v>
      </c>
      <c r="V87" s="27"/>
      <c r="W87" s="28"/>
      <c r="X87" s="27"/>
      <c r="Y87" s="27"/>
      <c r="Z87" s="231">
        <v>0</v>
      </c>
      <c r="AA87" s="27"/>
      <c r="AB87" s="28"/>
      <c r="AC87" s="27"/>
      <c r="AD87" s="27"/>
      <c r="AE87" s="231">
        <v>0</v>
      </c>
      <c r="AF87" s="27"/>
      <c r="AG87" s="49">
        <f t="shared" si="30"/>
        <v>0</v>
      </c>
    </row>
    <row r="88" spans="1:33" ht="14.5" x14ac:dyDescent="0.35">
      <c r="A88" s="79">
        <v>2</v>
      </c>
      <c r="B88" s="189"/>
      <c r="C88" s="189"/>
      <c r="D88" s="12"/>
      <c r="E88" s="189"/>
      <c r="F88" s="363"/>
      <c r="G88" s="363"/>
      <c r="H88" s="20"/>
      <c r="I88" s="12"/>
      <c r="J88" s="12"/>
      <c r="K88" s="231">
        <v>0</v>
      </c>
      <c r="L88" s="27"/>
      <c r="M88" s="28"/>
      <c r="N88" s="27"/>
      <c r="O88" s="27"/>
      <c r="P88" s="231">
        <v>0</v>
      </c>
      <c r="Q88" s="27"/>
      <c r="R88" s="28"/>
      <c r="S88" s="27"/>
      <c r="T88" s="27"/>
      <c r="U88" s="231">
        <v>0</v>
      </c>
      <c r="V88" s="27"/>
      <c r="W88" s="28"/>
      <c r="X88" s="27"/>
      <c r="Y88" s="27"/>
      <c r="Z88" s="231">
        <v>0</v>
      </c>
      <c r="AA88" s="27"/>
      <c r="AB88" s="28"/>
      <c r="AC88" s="27"/>
      <c r="AD88" s="27"/>
      <c r="AE88" s="231">
        <v>0</v>
      </c>
      <c r="AF88" s="27"/>
      <c r="AG88" s="49">
        <f t="shared" si="30"/>
        <v>0</v>
      </c>
    </row>
    <row r="89" spans="1:33" ht="14.5" x14ac:dyDescent="0.35">
      <c r="A89" s="79">
        <v>3</v>
      </c>
      <c r="B89" s="189"/>
      <c r="C89" s="189"/>
      <c r="D89" s="12"/>
      <c r="E89" s="189"/>
      <c r="F89" s="363"/>
      <c r="G89" s="363"/>
      <c r="H89" s="20"/>
      <c r="I89" s="12"/>
      <c r="J89" s="12"/>
      <c r="K89" s="231">
        <v>0</v>
      </c>
      <c r="L89" s="27"/>
      <c r="M89" s="28"/>
      <c r="N89" s="27"/>
      <c r="O89" s="27"/>
      <c r="P89" s="231">
        <v>0</v>
      </c>
      <c r="Q89" s="27"/>
      <c r="R89" s="28"/>
      <c r="S89" s="27"/>
      <c r="T89" s="27"/>
      <c r="U89" s="231">
        <v>0</v>
      </c>
      <c r="V89" s="27"/>
      <c r="W89" s="28"/>
      <c r="X89" s="27"/>
      <c r="Y89" s="27"/>
      <c r="Z89" s="231">
        <v>0</v>
      </c>
      <c r="AA89" s="27"/>
      <c r="AB89" s="28"/>
      <c r="AC89" s="27"/>
      <c r="AD89" s="27"/>
      <c r="AE89" s="231">
        <v>0</v>
      </c>
      <c r="AF89" s="27"/>
      <c r="AG89" s="49">
        <f t="shared" si="30"/>
        <v>0</v>
      </c>
    </row>
    <row r="90" spans="1:33" ht="14.5" x14ac:dyDescent="0.35">
      <c r="A90" s="79"/>
      <c r="B90" s="87"/>
      <c r="C90" s="12"/>
      <c r="D90" s="12"/>
      <c r="E90" s="102"/>
      <c r="F90" s="102"/>
      <c r="G90" s="102"/>
      <c r="H90" s="20"/>
      <c r="I90" s="12"/>
      <c r="J90" s="12"/>
      <c r="K90" s="51"/>
      <c r="L90" s="27"/>
      <c r="M90" s="28"/>
      <c r="N90" s="27"/>
      <c r="O90" s="27"/>
      <c r="P90" s="51"/>
      <c r="Q90" s="27"/>
      <c r="R90" s="28"/>
      <c r="S90" s="27"/>
      <c r="T90" s="27"/>
      <c r="U90" s="51"/>
      <c r="V90" s="27"/>
      <c r="W90" s="28"/>
      <c r="X90" s="27"/>
      <c r="Y90" s="27"/>
      <c r="Z90" s="51"/>
      <c r="AA90" s="27"/>
      <c r="AB90" s="28"/>
      <c r="AC90" s="27"/>
      <c r="AD90" s="27"/>
      <c r="AE90" s="51"/>
      <c r="AF90" s="27"/>
      <c r="AG90" s="63"/>
    </row>
    <row r="91" spans="1:33" ht="12.5" x14ac:dyDescent="0.25">
      <c r="A91" s="198" t="s">
        <v>72</v>
      </c>
      <c r="B91" s="216"/>
      <c r="C91" s="216"/>
      <c r="D91" s="216"/>
      <c r="E91" s="217"/>
      <c r="F91" s="217"/>
      <c r="G91" s="217"/>
      <c r="H91" s="218"/>
      <c r="I91" s="216"/>
      <c r="J91" s="216"/>
      <c r="K91" s="202">
        <f>SUM(K82:K89)</f>
        <v>0</v>
      </c>
      <c r="L91" s="213"/>
      <c r="M91" s="214"/>
      <c r="N91" s="213"/>
      <c r="O91" s="213"/>
      <c r="P91" s="202">
        <f>SUM(P82:P89)</f>
        <v>0</v>
      </c>
      <c r="Q91" s="213"/>
      <c r="R91" s="214"/>
      <c r="S91" s="213"/>
      <c r="T91" s="213"/>
      <c r="U91" s="202">
        <f>SUM(U82:U89)</f>
        <v>0</v>
      </c>
      <c r="V91" s="213"/>
      <c r="W91" s="214"/>
      <c r="X91" s="213"/>
      <c r="Y91" s="213"/>
      <c r="Z91" s="202">
        <f>SUM(Z82:Z89)</f>
        <v>0</v>
      </c>
      <c r="AA91" s="213"/>
      <c r="AB91" s="214"/>
      <c r="AC91" s="213"/>
      <c r="AD91" s="213"/>
      <c r="AE91" s="202">
        <f>SUM(AE82:AE89)</f>
        <v>0</v>
      </c>
      <c r="AF91" s="219"/>
      <c r="AG91" s="202">
        <f>SUM(AG82:AG89)</f>
        <v>0</v>
      </c>
    </row>
    <row r="92" spans="1:33" ht="12.5" x14ac:dyDescent="0.25">
      <c r="A92" s="41"/>
      <c r="B92" s="42"/>
      <c r="C92" s="42"/>
      <c r="D92" s="42"/>
      <c r="E92" s="38"/>
      <c r="F92" s="38"/>
      <c r="G92" s="38"/>
      <c r="H92" s="20"/>
      <c r="I92" s="12"/>
      <c r="J92" s="12"/>
      <c r="K92" s="45"/>
      <c r="L92" s="21"/>
      <c r="M92" s="22"/>
      <c r="N92" s="21"/>
      <c r="O92" s="21"/>
      <c r="P92" s="45"/>
      <c r="Q92" s="21"/>
      <c r="R92" s="22"/>
      <c r="S92" s="21"/>
      <c r="T92" s="21"/>
      <c r="U92" s="45"/>
      <c r="V92" s="21"/>
      <c r="W92" s="22"/>
      <c r="X92" s="21"/>
      <c r="Y92" s="21"/>
      <c r="Z92" s="45"/>
      <c r="AA92" s="21"/>
      <c r="AB92" s="22"/>
      <c r="AC92" s="21"/>
      <c r="AD92" s="21"/>
      <c r="AE92" s="45"/>
      <c r="AF92" s="21"/>
      <c r="AG92" s="49"/>
    </row>
    <row r="93" spans="1:33" ht="12.75" customHeight="1" x14ac:dyDescent="0.25">
      <c r="A93" s="266" t="s">
        <v>73</v>
      </c>
      <c r="B93" s="267"/>
      <c r="C93" s="267"/>
      <c r="D93" s="267"/>
      <c r="E93" s="268"/>
      <c r="F93" s="38"/>
      <c r="G93" s="38"/>
      <c r="H93" s="20"/>
      <c r="I93" s="12"/>
      <c r="J93" s="12"/>
      <c r="K93" s="45"/>
      <c r="L93" s="21"/>
      <c r="M93" s="22"/>
      <c r="N93" s="21"/>
      <c r="O93" s="21"/>
      <c r="P93" s="51"/>
      <c r="Q93" s="21"/>
      <c r="R93" s="22"/>
      <c r="S93" s="21"/>
      <c r="T93" s="21"/>
      <c r="U93" s="51"/>
      <c r="V93" s="21"/>
      <c r="W93" s="22"/>
      <c r="X93" s="21"/>
      <c r="Y93" s="21"/>
      <c r="Z93" s="51"/>
      <c r="AA93" s="21"/>
      <c r="AB93" s="22"/>
      <c r="AC93" s="21"/>
      <c r="AD93" s="21"/>
      <c r="AE93" s="51"/>
      <c r="AF93" s="21"/>
      <c r="AG93" s="49"/>
    </row>
    <row r="94" spans="1:33" ht="12.5" x14ac:dyDescent="0.25">
      <c r="A94" s="41"/>
      <c r="B94" s="42" t="s">
        <v>74</v>
      </c>
      <c r="C94" s="42" t="s">
        <v>75</v>
      </c>
      <c r="D94" s="42"/>
      <c r="E94" s="38"/>
      <c r="F94" s="38"/>
      <c r="G94" s="38"/>
      <c r="H94" s="20"/>
      <c r="I94" s="12"/>
      <c r="J94" s="12"/>
      <c r="K94" s="45"/>
      <c r="L94" s="21"/>
      <c r="M94" s="22"/>
      <c r="N94" s="21"/>
      <c r="O94" s="21"/>
      <c r="P94" s="51"/>
      <c r="Q94" s="21"/>
      <c r="R94" s="22"/>
      <c r="S94" s="21"/>
      <c r="T94" s="21"/>
      <c r="U94" s="51"/>
      <c r="V94" s="21"/>
      <c r="W94" s="22"/>
      <c r="X94" s="21"/>
      <c r="Y94" s="21"/>
      <c r="Z94" s="51"/>
      <c r="AA94" s="21"/>
      <c r="AB94" s="22"/>
      <c r="AC94" s="21"/>
      <c r="AD94" s="21"/>
      <c r="AE94" s="51"/>
      <c r="AF94" s="21"/>
      <c r="AG94" s="49"/>
    </row>
    <row r="95" spans="1:33" ht="12.5" x14ac:dyDescent="0.25">
      <c r="A95" s="11">
        <v>1</v>
      </c>
      <c r="B95" s="189"/>
      <c r="C95" s="189"/>
      <c r="D95" s="189"/>
      <c r="E95" s="12"/>
      <c r="H95" s="20"/>
      <c r="I95" s="12"/>
      <c r="J95" s="12"/>
      <c r="K95" s="231">
        <v>0</v>
      </c>
      <c r="L95" s="27"/>
      <c r="M95" s="28"/>
      <c r="N95" s="27"/>
      <c r="O95" s="27"/>
      <c r="P95" s="231">
        <v>0</v>
      </c>
      <c r="Q95" s="27"/>
      <c r="R95" s="28"/>
      <c r="S95" s="27"/>
      <c r="T95" s="27"/>
      <c r="U95" s="231">
        <v>0</v>
      </c>
      <c r="V95" s="27"/>
      <c r="W95" s="28"/>
      <c r="X95" s="27"/>
      <c r="Y95" s="27"/>
      <c r="Z95" s="231">
        <v>0</v>
      </c>
      <c r="AA95" s="27"/>
      <c r="AB95" s="28"/>
      <c r="AC95" s="27"/>
      <c r="AD95" s="27"/>
      <c r="AE95" s="231">
        <v>0</v>
      </c>
      <c r="AF95" s="27"/>
      <c r="AG95" s="49">
        <f>SUM(AE95,Z95,U95,P95,K95)</f>
        <v>0</v>
      </c>
    </row>
    <row r="96" spans="1:33" ht="12.5" x14ac:dyDescent="0.25">
      <c r="A96" s="11">
        <v>2</v>
      </c>
      <c r="B96" s="189"/>
      <c r="C96" s="189"/>
      <c r="D96" s="189"/>
      <c r="H96" s="20"/>
      <c r="I96" s="12"/>
      <c r="J96" s="12"/>
      <c r="K96" s="231">
        <v>0</v>
      </c>
      <c r="L96" s="21"/>
      <c r="M96" s="22"/>
      <c r="N96" s="21"/>
      <c r="O96" s="21"/>
      <c r="P96" s="231">
        <v>0</v>
      </c>
      <c r="Q96" s="21"/>
      <c r="R96" s="22"/>
      <c r="S96" s="21"/>
      <c r="T96" s="21"/>
      <c r="U96" s="231">
        <v>0</v>
      </c>
      <c r="V96" s="21"/>
      <c r="W96" s="22"/>
      <c r="X96" s="21"/>
      <c r="Y96" s="21"/>
      <c r="Z96" s="231">
        <v>0</v>
      </c>
      <c r="AA96" s="21"/>
      <c r="AB96" s="22"/>
      <c r="AC96" s="21"/>
      <c r="AD96" s="21"/>
      <c r="AE96" s="231">
        <v>0</v>
      </c>
      <c r="AF96" s="21"/>
      <c r="AG96" s="49">
        <f t="shared" ref="AG96:AG98" si="31">SUM(AE96,Z96,U96,P96,K96)</f>
        <v>0</v>
      </c>
    </row>
    <row r="97" spans="1:33" ht="12.5" x14ac:dyDescent="0.25">
      <c r="A97" s="11">
        <v>3</v>
      </c>
      <c r="B97" s="189"/>
      <c r="C97" s="189"/>
      <c r="D97" s="189"/>
      <c r="H97" s="20"/>
      <c r="I97" s="12"/>
      <c r="J97" s="12"/>
      <c r="K97" s="231">
        <v>0</v>
      </c>
      <c r="L97" s="21"/>
      <c r="M97" s="22"/>
      <c r="N97" s="21"/>
      <c r="O97" s="21"/>
      <c r="P97" s="231">
        <v>0</v>
      </c>
      <c r="Q97" s="21"/>
      <c r="R97" s="22"/>
      <c r="S97" s="21"/>
      <c r="T97" s="21"/>
      <c r="U97" s="231">
        <v>0</v>
      </c>
      <c r="V97" s="21"/>
      <c r="W97" s="22"/>
      <c r="X97" s="21"/>
      <c r="Y97" s="21"/>
      <c r="Z97" s="231">
        <v>0</v>
      </c>
      <c r="AA97" s="21"/>
      <c r="AB97" s="22"/>
      <c r="AC97" s="21"/>
      <c r="AD97" s="21"/>
      <c r="AE97" s="231">
        <v>0</v>
      </c>
      <c r="AF97" s="21"/>
      <c r="AG97" s="49">
        <f t="shared" si="31"/>
        <v>0</v>
      </c>
    </row>
    <row r="98" spans="1:33" ht="12.5" x14ac:dyDescent="0.25">
      <c r="A98" s="11">
        <v>4</v>
      </c>
      <c r="B98" s="189"/>
      <c r="C98" s="189"/>
      <c r="D98" s="189"/>
      <c r="H98" s="20"/>
      <c r="I98" s="12"/>
      <c r="J98" s="12"/>
      <c r="K98" s="231">
        <v>0</v>
      </c>
      <c r="L98" s="21"/>
      <c r="M98" s="22"/>
      <c r="N98" s="21"/>
      <c r="O98" s="21"/>
      <c r="P98" s="231">
        <v>0</v>
      </c>
      <c r="Q98" s="21"/>
      <c r="R98" s="22"/>
      <c r="S98" s="21"/>
      <c r="T98" s="21"/>
      <c r="U98" s="231">
        <v>0</v>
      </c>
      <c r="V98" s="21"/>
      <c r="W98" s="22"/>
      <c r="X98" s="21"/>
      <c r="Y98" s="21"/>
      <c r="Z98" s="231">
        <v>0</v>
      </c>
      <c r="AA98" s="21"/>
      <c r="AB98" s="22"/>
      <c r="AC98" s="21"/>
      <c r="AD98" s="21"/>
      <c r="AE98" s="231">
        <v>0</v>
      </c>
      <c r="AF98" s="21"/>
      <c r="AG98" s="49">
        <f t="shared" si="31"/>
        <v>0</v>
      </c>
    </row>
    <row r="99" spans="1:33" ht="12.5" x14ac:dyDescent="0.25">
      <c r="A99" s="11"/>
      <c r="B99" s="12"/>
      <c r="C99" s="12"/>
      <c r="D99" s="12"/>
      <c r="H99" s="20"/>
      <c r="I99" s="12"/>
      <c r="J99" s="12"/>
      <c r="K99" s="51"/>
      <c r="L99" s="21"/>
      <c r="M99" s="22"/>
      <c r="N99" s="21"/>
      <c r="O99" s="21"/>
      <c r="P99" s="51"/>
      <c r="Q99" s="21"/>
      <c r="R99" s="22"/>
      <c r="S99" s="21"/>
      <c r="T99" s="21"/>
      <c r="U99" s="51"/>
      <c r="V99" s="21"/>
      <c r="W99" s="22"/>
      <c r="X99" s="21"/>
      <c r="Y99" s="21"/>
      <c r="Z99" s="51"/>
      <c r="AA99" s="21"/>
      <c r="AB99" s="22"/>
      <c r="AC99" s="21"/>
      <c r="AD99" s="21"/>
      <c r="AE99" s="51"/>
      <c r="AF99" s="21"/>
      <c r="AG99" s="49"/>
    </row>
    <row r="100" spans="1:33" ht="12.5" x14ac:dyDescent="0.25">
      <c r="A100" s="198" t="s">
        <v>76</v>
      </c>
      <c r="B100" s="216"/>
      <c r="C100" s="216"/>
      <c r="D100" s="216"/>
      <c r="E100" s="217"/>
      <c r="F100" s="217"/>
      <c r="G100" s="217"/>
      <c r="H100" s="218"/>
      <c r="I100" s="216"/>
      <c r="J100" s="216"/>
      <c r="K100" s="202">
        <f>SUM(K95:K99)</f>
        <v>0</v>
      </c>
      <c r="L100" s="213"/>
      <c r="M100" s="214"/>
      <c r="N100" s="213"/>
      <c r="O100" s="213"/>
      <c r="P100" s="202">
        <f>SUM(P95:P99)</f>
        <v>0</v>
      </c>
      <c r="Q100" s="213"/>
      <c r="R100" s="214"/>
      <c r="S100" s="213"/>
      <c r="T100" s="213"/>
      <c r="U100" s="202">
        <f>SUM(U95:U99)</f>
        <v>0</v>
      </c>
      <c r="V100" s="213"/>
      <c r="W100" s="214"/>
      <c r="X100" s="213"/>
      <c r="Y100" s="213"/>
      <c r="Z100" s="202">
        <f>SUM(Z95:Z99)</f>
        <v>0</v>
      </c>
      <c r="AA100" s="213"/>
      <c r="AB100" s="214"/>
      <c r="AC100" s="213"/>
      <c r="AD100" s="213"/>
      <c r="AE100" s="202">
        <f>SUM(AE95:AE99)</f>
        <v>0</v>
      </c>
      <c r="AF100" s="219"/>
      <c r="AG100" s="212">
        <f>SUM(AE100,Z100,U100,P100,K100)</f>
        <v>0</v>
      </c>
    </row>
    <row r="101" spans="1:33" ht="12.5" hidden="1" x14ac:dyDescent="0.25">
      <c r="A101" s="15"/>
      <c r="B101" s="12"/>
      <c r="C101" s="12"/>
      <c r="D101" s="12"/>
      <c r="H101" s="20"/>
      <c r="I101" s="12"/>
      <c r="J101" s="12"/>
      <c r="K101" s="45"/>
      <c r="L101" s="21"/>
      <c r="M101" s="22"/>
      <c r="N101" s="21"/>
      <c r="O101" s="21"/>
      <c r="P101" s="51"/>
      <c r="Q101" s="21"/>
      <c r="R101" s="22"/>
      <c r="S101" s="21"/>
      <c r="T101" s="21"/>
      <c r="U101" s="51"/>
      <c r="V101" s="21"/>
      <c r="W101" s="22"/>
      <c r="X101" s="21"/>
      <c r="Y101" s="21"/>
      <c r="Z101" s="51"/>
      <c r="AA101" s="21"/>
      <c r="AB101" s="22"/>
      <c r="AC101" s="21"/>
      <c r="AD101" s="21"/>
      <c r="AE101" s="51"/>
      <c r="AF101" s="21"/>
      <c r="AG101" s="49"/>
    </row>
    <row r="102" spans="1:33" ht="12.5" hidden="1" x14ac:dyDescent="0.25">
      <c r="A102" s="440" t="s">
        <v>77</v>
      </c>
      <c r="B102" s="448"/>
      <c r="C102" s="448"/>
      <c r="D102" s="448"/>
      <c r="E102" s="432"/>
      <c r="F102" s="38"/>
      <c r="G102" s="38"/>
      <c r="H102" s="20"/>
      <c r="I102" s="12"/>
      <c r="J102" s="12"/>
      <c r="K102" s="46">
        <v>0</v>
      </c>
      <c r="L102" s="27"/>
      <c r="M102" s="28"/>
      <c r="N102" s="27"/>
      <c r="O102" s="27"/>
      <c r="P102" s="51">
        <v>0</v>
      </c>
      <c r="Q102" s="27"/>
      <c r="R102" s="28"/>
      <c r="S102" s="27"/>
      <c r="T102" s="27"/>
      <c r="U102" s="51">
        <v>0</v>
      </c>
      <c r="V102" s="27"/>
      <c r="W102" s="28"/>
      <c r="X102" s="27"/>
      <c r="Y102" s="27"/>
      <c r="Z102" s="51">
        <v>0</v>
      </c>
      <c r="AA102" s="27"/>
      <c r="AB102" s="28"/>
      <c r="AC102" s="27"/>
      <c r="AD102" s="27"/>
      <c r="AE102" s="51">
        <v>0</v>
      </c>
      <c r="AF102" s="27"/>
      <c r="AG102" s="50">
        <f>SUM(AE102,Z102,U102,P102,K102)</f>
        <v>0</v>
      </c>
    </row>
    <row r="103" spans="1:33" ht="12.5" x14ac:dyDescent="0.25">
      <c r="A103" s="41"/>
      <c r="B103" s="42"/>
      <c r="C103" s="42"/>
      <c r="D103" s="42"/>
      <c r="E103" s="38"/>
      <c r="F103" s="38"/>
      <c r="G103" s="38"/>
      <c r="H103" s="20"/>
      <c r="I103" s="12"/>
      <c r="J103" s="12"/>
      <c r="K103" s="45"/>
      <c r="L103" s="21"/>
      <c r="M103" s="22"/>
      <c r="N103" s="21"/>
      <c r="O103" s="21"/>
      <c r="P103" s="51"/>
      <c r="Q103" s="21"/>
      <c r="R103" s="22"/>
      <c r="S103" s="21"/>
      <c r="T103" s="21"/>
      <c r="U103" s="51"/>
      <c r="V103" s="21"/>
      <c r="W103" s="22"/>
      <c r="X103" s="21"/>
      <c r="Y103" s="21"/>
      <c r="Z103" s="51"/>
      <c r="AA103" s="21"/>
      <c r="AB103" s="22"/>
      <c r="AC103" s="21"/>
      <c r="AD103" s="21"/>
      <c r="AE103" s="51"/>
      <c r="AF103" s="21"/>
      <c r="AG103" s="49"/>
    </row>
    <row r="104" spans="1:33" ht="12.5" x14ac:dyDescent="0.25">
      <c r="A104" s="430" t="s">
        <v>78</v>
      </c>
      <c r="B104" s="431"/>
      <c r="C104" s="40"/>
      <c r="D104" s="40"/>
      <c r="H104" s="20"/>
      <c r="I104" s="12"/>
      <c r="J104" s="12"/>
      <c r="K104" s="45"/>
      <c r="L104" s="21"/>
      <c r="M104" s="22"/>
      <c r="N104" s="21"/>
      <c r="O104" s="21"/>
      <c r="P104" s="51"/>
      <c r="Q104" s="21"/>
      <c r="R104" s="22"/>
      <c r="S104" s="21"/>
      <c r="T104" s="21"/>
      <c r="U104" s="51"/>
      <c r="V104" s="21"/>
      <c r="W104" s="22"/>
      <c r="X104" s="21"/>
      <c r="Y104" s="21"/>
      <c r="Z104" s="51"/>
      <c r="AA104" s="21"/>
      <c r="AB104" s="22"/>
      <c r="AC104" s="21"/>
      <c r="AD104" s="21"/>
      <c r="AE104" s="51"/>
      <c r="AF104" s="21"/>
      <c r="AG104" s="49"/>
    </row>
    <row r="105" spans="1:33" ht="12.5" x14ac:dyDescent="0.25">
      <c r="A105" s="11">
        <v>1</v>
      </c>
      <c r="B105" s="189"/>
      <c r="C105" s="189"/>
      <c r="D105" s="12"/>
      <c r="H105" s="20"/>
      <c r="I105" s="12"/>
      <c r="J105" s="12"/>
      <c r="K105" s="231">
        <v>0</v>
      </c>
      <c r="L105" s="21"/>
      <c r="M105" s="22"/>
      <c r="N105" s="21"/>
      <c r="O105" s="21"/>
      <c r="P105" s="231">
        <v>0</v>
      </c>
      <c r="Q105" s="21"/>
      <c r="R105" s="22"/>
      <c r="S105" s="21"/>
      <c r="T105" s="21"/>
      <c r="U105" s="231">
        <v>0</v>
      </c>
      <c r="V105" s="21"/>
      <c r="W105" s="22"/>
      <c r="X105" s="21"/>
      <c r="Y105" s="21"/>
      <c r="Z105" s="231">
        <v>0</v>
      </c>
      <c r="AA105" s="21"/>
      <c r="AB105" s="22"/>
      <c r="AC105" s="21"/>
      <c r="AD105" s="21"/>
      <c r="AE105" s="231">
        <v>0</v>
      </c>
      <c r="AF105" s="21"/>
      <c r="AG105" s="49">
        <f>SUM(AE105,Z105,U105,P105,K105)</f>
        <v>0</v>
      </c>
    </row>
    <row r="106" spans="1:33" ht="12.5" x14ac:dyDescent="0.25">
      <c r="A106" s="11">
        <v>2</v>
      </c>
      <c r="B106" s="189"/>
      <c r="C106" s="365"/>
      <c r="D106" s="54"/>
      <c r="H106" s="20"/>
      <c r="I106" s="12"/>
      <c r="J106" s="12"/>
      <c r="K106" s="231">
        <v>0</v>
      </c>
      <c r="L106" s="27"/>
      <c r="M106" s="28"/>
      <c r="N106" s="27"/>
      <c r="O106" s="27"/>
      <c r="P106" s="231">
        <v>0</v>
      </c>
      <c r="Q106" s="27"/>
      <c r="R106" s="28"/>
      <c r="S106" s="27"/>
      <c r="T106" s="27"/>
      <c r="U106" s="231">
        <v>0</v>
      </c>
      <c r="V106" s="27"/>
      <c r="W106" s="28"/>
      <c r="X106" s="27"/>
      <c r="Y106" s="27"/>
      <c r="Z106" s="231">
        <v>0</v>
      </c>
      <c r="AA106" s="27"/>
      <c r="AB106" s="28"/>
      <c r="AC106" s="27"/>
      <c r="AD106" s="27"/>
      <c r="AE106" s="231">
        <v>0</v>
      </c>
      <c r="AF106" s="27"/>
      <c r="AG106" s="49">
        <f>SUM(AE106,Z106,U106,P106,K106)</f>
        <v>0</v>
      </c>
    </row>
    <row r="107" spans="1:33" ht="12.5" x14ac:dyDescent="0.25">
      <c r="A107" s="11">
        <f t="shared" ref="A107" si="32">A106+1</f>
        <v>3</v>
      </c>
      <c r="B107" s="189"/>
      <c r="C107" s="189"/>
      <c r="D107" s="12"/>
      <c r="H107" s="20"/>
      <c r="I107" s="12"/>
      <c r="J107" s="12"/>
      <c r="K107" s="231">
        <v>0</v>
      </c>
      <c r="L107" s="27"/>
      <c r="M107" s="28"/>
      <c r="N107" s="27"/>
      <c r="O107" s="27"/>
      <c r="P107" s="231">
        <v>0</v>
      </c>
      <c r="Q107" s="27"/>
      <c r="R107" s="28"/>
      <c r="S107" s="27"/>
      <c r="T107" s="27"/>
      <c r="U107" s="231">
        <v>0</v>
      </c>
      <c r="V107" s="27"/>
      <c r="W107" s="28"/>
      <c r="X107" s="27"/>
      <c r="Y107" s="27"/>
      <c r="Z107" s="231">
        <v>0</v>
      </c>
      <c r="AA107" s="27"/>
      <c r="AB107" s="28"/>
      <c r="AC107" s="27"/>
      <c r="AD107" s="27"/>
      <c r="AE107" s="231">
        <v>0</v>
      </c>
      <c r="AF107" s="27"/>
      <c r="AG107" s="49">
        <f>SUM(AE107,Z107,U107,P107,K107)</f>
        <v>0</v>
      </c>
    </row>
    <row r="108" spans="1:33" ht="12.5" x14ac:dyDescent="0.25">
      <c r="A108" s="11">
        <v>4</v>
      </c>
      <c r="B108" s="189"/>
      <c r="C108" s="189"/>
      <c r="D108" s="12"/>
      <c r="H108" s="20"/>
      <c r="I108" s="12"/>
      <c r="J108" s="12"/>
      <c r="K108" s="231">
        <v>0</v>
      </c>
      <c r="L108" s="27"/>
      <c r="M108" s="28"/>
      <c r="N108" s="27"/>
      <c r="O108" s="27"/>
      <c r="P108" s="231">
        <v>0</v>
      </c>
      <c r="Q108" s="27"/>
      <c r="R108" s="28"/>
      <c r="S108" s="27"/>
      <c r="T108" s="27"/>
      <c r="U108" s="231">
        <v>0</v>
      </c>
      <c r="V108" s="27"/>
      <c r="W108" s="28"/>
      <c r="X108" s="27"/>
      <c r="Y108" s="27"/>
      <c r="Z108" s="231">
        <v>0</v>
      </c>
      <c r="AA108" s="27"/>
      <c r="AB108" s="28"/>
      <c r="AC108" s="27"/>
      <c r="AD108" s="27"/>
      <c r="AE108" s="231">
        <v>0</v>
      </c>
      <c r="AF108" s="27"/>
      <c r="AG108" s="49">
        <f>SUM(AE108,Z108,U108,P108,K108)</f>
        <v>0</v>
      </c>
    </row>
    <row r="109" spans="1:33" ht="12.5" x14ac:dyDescent="0.25">
      <c r="A109" s="11">
        <v>5</v>
      </c>
      <c r="B109" s="189"/>
      <c r="C109" s="189"/>
      <c r="D109" s="12"/>
      <c r="H109" s="20"/>
      <c r="I109" s="12"/>
      <c r="J109" s="12"/>
      <c r="K109" s="231">
        <v>0</v>
      </c>
      <c r="L109" s="27"/>
      <c r="M109" s="28"/>
      <c r="N109" s="27"/>
      <c r="O109" s="27"/>
      <c r="P109" s="231">
        <v>0</v>
      </c>
      <c r="Q109" s="27"/>
      <c r="R109" s="28"/>
      <c r="S109" s="27"/>
      <c r="T109" s="27"/>
      <c r="U109" s="231">
        <v>0</v>
      </c>
      <c r="V109" s="27"/>
      <c r="W109" s="28"/>
      <c r="X109" s="27"/>
      <c r="Y109" s="27"/>
      <c r="Z109" s="231">
        <v>0</v>
      </c>
      <c r="AA109" s="27"/>
      <c r="AB109" s="28"/>
      <c r="AC109" s="27"/>
      <c r="AD109" s="27"/>
      <c r="AE109" s="231">
        <v>0</v>
      </c>
      <c r="AF109" s="27"/>
      <c r="AG109" s="49">
        <f>SUM(AE109,Z109,U109,P109,K109)</f>
        <v>0</v>
      </c>
    </row>
    <row r="110" spans="1:33" ht="12.5" x14ac:dyDescent="0.25">
      <c r="A110" s="11"/>
      <c r="B110" s="12"/>
      <c r="C110" s="12"/>
      <c r="D110" s="12"/>
      <c r="H110" s="20"/>
      <c r="I110" s="12"/>
      <c r="J110" s="12"/>
      <c r="K110" s="51"/>
      <c r="L110" s="27"/>
      <c r="M110" s="28"/>
      <c r="N110" s="27"/>
      <c r="O110" s="27"/>
      <c r="P110" s="51"/>
      <c r="Q110" s="27"/>
      <c r="R110" s="28"/>
      <c r="S110" s="27"/>
      <c r="T110" s="27"/>
      <c r="U110" s="51"/>
      <c r="V110" s="27"/>
      <c r="W110" s="28"/>
      <c r="X110" s="27"/>
      <c r="Y110" s="27"/>
      <c r="Z110" s="51"/>
      <c r="AA110" s="27"/>
      <c r="AB110" s="28"/>
      <c r="AC110" s="27"/>
      <c r="AD110" s="27"/>
      <c r="AE110" s="51"/>
      <c r="AF110" s="27"/>
      <c r="AG110" s="49"/>
    </row>
    <row r="111" spans="1:33" ht="12.5" x14ac:dyDescent="0.25">
      <c r="A111" s="198" t="s">
        <v>79</v>
      </c>
      <c r="B111" s="216"/>
      <c r="C111" s="216"/>
      <c r="D111" s="216"/>
      <c r="E111" s="217"/>
      <c r="F111" s="217"/>
      <c r="G111" s="217"/>
      <c r="H111" s="218"/>
      <c r="I111" s="216"/>
      <c r="J111" s="216"/>
      <c r="K111" s="220">
        <f>SUM(K105:K110)</f>
        <v>0</v>
      </c>
      <c r="L111" s="213"/>
      <c r="M111" s="214"/>
      <c r="N111" s="213"/>
      <c r="O111" s="213"/>
      <c r="P111" s="220">
        <f>SUM(P105:P110)</f>
        <v>0</v>
      </c>
      <c r="Q111" s="213"/>
      <c r="R111" s="214"/>
      <c r="S111" s="213"/>
      <c r="T111" s="213"/>
      <c r="U111" s="220">
        <f>SUM(U105:U110)</f>
        <v>0</v>
      </c>
      <c r="V111" s="213"/>
      <c r="W111" s="214"/>
      <c r="X111" s="213"/>
      <c r="Y111" s="213"/>
      <c r="Z111" s="220">
        <f>SUM(Z105:Z110)</f>
        <v>0</v>
      </c>
      <c r="AA111" s="213"/>
      <c r="AB111" s="214"/>
      <c r="AC111" s="213"/>
      <c r="AD111" s="213"/>
      <c r="AE111" s="220">
        <f>SUM(AE105:AE110)</f>
        <v>0</v>
      </c>
      <c r="AF111" s="221"/>
      <c r="AG111" s="212">
        <f>SUM(AE111,Z111,U111,P111,K111)</f>
        <v>0</v>
      </c>
    </row>
    <row r="112" spans="1:33" ht="12.5" x14ac:dyDescent="0.25">
      <c r="A112" s="15"/>
      <c r="B112" s="12"/>
      <c r="C112" s="12"/>
      <c r="D112" s="12"/>
      <c r="H112" s="20"/>
      <c r="I112" s="12"/>
      <c r="J112" s="12"/>
      <c r="K112" s="51"/>
      <c r="L112" s="27"/>
      <c r="M112" s="28"/>
      <c r="N112" s="27"/>
      <c r="O112" s="27"/>
      <c r="P112" s="51"/>
      <c r="Q112" s="27"/>
      <c r="R112" s="28"/>
      <c r="S112" s="27"/>
      <c r="T112" s="27"/>
      <c r="U112" s="51"/>
      <c r="V112" s="27"/>
      <c r="W112" s="28"/>
      <c r="X112" s="27"/>
      <c r="Y112" s="27"/>
      <c r="Z112" s="51"/>
      <c r="AA112" s="27"/>
      <c r="AB112" s="28"/>
      <c r="AC112" s="27"/>
      <c r="AD112" s="27"/>
      <c r="AE112" s="51"/>
      <c r="AF112" s="27"/>
      <c r="AG112" s="49"/>
    </row>
    <row r="113" spans="1:33" ht="12.5" x14ac:dyDescent="0.25">
      <c r="A113" s="80" t="s">
        <v>283</v>
      </c>
      <c r="B113" s="12"/>
      <c r="C113" s="12"/>
      <c r="D113" s="12"/>
      <c r="H113" s="20"/>
      <c r="I113" s="12"/>
      <c r="J113" s="12"/>
      <c r="K113" s="51"/>
      <c r="L113" s="27"/>
      <c r="M113" s="28"/>
      <c r="N113" s="27"/>
      <c r="O113" s="27"/>
      <c r="P113" s="51"/>
      <c r="Q113" s="27"/>
      <c r="R113" s="28"/>
      <c r="S113" s="27"/>
      <c r="T113" s="27"/>
      <c r="U113" s="51"/>
      <c r="V113" s="27"/>
      <c r="W113" s="28"/>
      <c r="X113" s="27"/>
      <c r="Y113" s="27"/>
      <c r="Z113" s="51"/>
      <c r="AA113" s="27"/>
      <c r="AB113" s="28"/>
      <c r="AC113" s="27"/>
      <c r="AD113" s="27"/>
      <c r="AE113" s="51"/>
      <c r="AF113" s="27"/>
      <c r="AG113" s="49"/>
    </row>
    <row r="114" spans="1:33" ht="12.5" x14ac:dyDescent="0.25">
      <c r="A114" s="11">
        <v>1</v>
      </c>
      <c r="B114" s="189"/>
      <c r="C114" s="189"/>
      <c r="D114" s="12"/>
      <c r="H114" s="20"/>
      <c r="I114" s="12"/>
      <c r="J114" s="12"/>
      <c r="K114" s="231">
        <v>0</v>
      </c>
      <c r="L114" s="27"/>
      <c r="M114" s="28"/>
      <c r="N114" s="27"/>
      <c r="O114" s="27"/>
      <c r="P114" s="231">
        <v>0</v>
      </c>
      <c r="Q114" s="27"/>
      <c r="R114" s="28"/>
      <c r="S114" s="27"/>
      <c r="T114" s="27"/>
      <c r="U114" s="231">
        <v>0</v>
      </c>
      <c r="V114" s="27"/>
      <c r="W114" s="28"/>
      <c r="X114" s="27"/>
      <c r="Y114" s="27"/>
      <c r="Z114" s="231">
        <v>0</v>
      </c>
      <c r="AA114" s="27"/>
      <c r="AB114" s="28"/>
      <c r="AC114" s="27"/>
      <c r="AD114" s="27"/>
      <c r="AE114" s="231">
        <v>0</v>
      </c>
      <c r="AF114" s="27"/>
      <c r="AG114" s="49">
        <f>SUM(AE114,Z114,U114,P114,K114)</f>
        <v>0</v>
      </c>
    </row>
    <row r="115" spans="1:33" ht="12.5" x14ac:dyDescent="0.25">
      <c r="A115" s="11">
        <v>2</v>
      </c>
      <c r="B115" s="189"/>
      <c r="C115" s="189"/>
      <c r="D115" s="12"/>
      <c r="H115" s="20"/>
      <c r="I115" s="12"/>
      <c r="J115" s="12"/>
      <c r="K115" s="231">
        <v>0</v>
      </c>
      <c r="L115" s="27"/>
      <c r="M115" s="28"/>
      <c r="N115" s="27"/>
      <c r="O115" s="27"/>
      <c r="P115" s="231">
        <v>0</v>
      </c>
      <c r="Q115" s="27"/>
      <c r="R115" s="28"/>
      <c r="S115" s="27"/>
      <c r="T115" s="27"/>
      <c r="U115" s="231">
        <v>0</v>
      </c>
      <c r="V115" s="27"/>
      <c r="W115" s="28"/>
      <c r="X115" s="27"/>
      <c r="Y115" s="27"/>
      <c r="Z115" s="231">
        <v>0</v>
      </c>
      <c r="AA115" s="27"/>
      <c r="AB115" s="28"/>
      <c r="AC115" s="27"/>
      <c r="AD115" s="27"/>
      <c r="AE115" s="231">
        <v>0</v>
      </c>
      <c r="AF115" s="27"/>
      <c r="AG115" s="49">
        <f>SUM(AE115,Z115,U115,P115,K115)</f>
        <v>0</v>
      </c>
    </row>
    <row r="116" spans="1:33" ht="12.5" x14ac:dyDescent="0.25">
      <c r="A116" s="11">
        <f t="shared" ref="A116" si="33">A115+1</f>
        <v>3</v>
      </c>
      <c r="B116" s="189"/>
      <c r="C116" s="189"/>
      <c r="D116" s="12"/>
      <c r="H116" s="20"/>
      <c r="I116" s="12"/>
      <c r="J116" s="12"/>
      <c r="K116" s="231">
        <v>0</v>
      </c>
      <c r="L116" s="27"/>
      <c r="M116" s="28"/>
      <c r="N116" s="27"/>
      <c r="O116" s="27"/>
      <c r="P116" s="231">
        <v>0</v>
      </c>
      <c r="Q116" s="27"/>
      <c r="R116" s="28"/>
      <c r="S116" s="27"/>
      <c r="T116" s="27"/>
      <c r="U116" s="231">
        <v>0</v>
      </c>
      <c r="V116" s="27"/>
      <c r="W116" s="28"/>
      <c r="X116" s="27"/>
      <c r="Y116" s="27"/>
      <c r="Z116" s="231">
        <v>0</v>
      </c>
      <c r="AA116" s="27"/>
      <c r="AB116" s="28"/>
      <c r="AC116" s="27"/>
      <c r="AD116" s="27"/>
      <c r="AE116" s="231">
        <v>0</v>
      </c>
      <c r="AF116" s="27"/>
      <c r="AG116" s="49">
        <f>SUM(AE116,Z116,U116,P116,K116)</f>
        <v>0</v>
      </c>
    </row>
    <row r="117" spans="1:33" ht="12.5" x14ac:dyDescent="0.25">
      <c r="A117" s="11"/>
      <c r="B117" s="12"/>
      <c r="C117" s="12"/>
      <c r="D117" s="12"/>
      <c r="H117" s="20"/>
      <c r="I117" s="12"/>
      <c r="J117" s="12"/>
      <c r="K117" s="51"/>
      <c r="L117" s="27"/>
      <c r="M117" s="28"/>
      <c r="N117" s="27"/>
      <c r="O117" s="27"/>
      <c r="P117" s="51"/>
      <c r="Q117" s="27"/>
      <c r="R117" s="28"/>
      <c r="S117" s="27"/>
      <c r="T117" s="27"/>
      <c r="U117" s="51"/>
      <c r="V117" s="27"/>
      <c r="W117" s="28"/>
      <c r="X117" s="27"/>
      <c r="Y117" s="27"/>
      <c r="Z117" s="51"/>
      <c r="AA117" s="27"/>
      <c r="AB117" s="28"/>
      <c r="AC117" s="27"/>
      <c r="AD117" s="27"/>
      <c r="AE117" s="51"/>
      <c r="AF117" s="27"/>
      <c r="AG117" s="49"/>
    </row>
    <row r="118" spans="1:33" ht="12.5" x14ac:dyDescent="0.25">
      <c r="A118" s="442" t="s">
        <v>118</v>
      </c>
      <c r="B118" s="442"/>
      <c r="C118" s="442"/>
      <c r="D118" s="442"/>
      <c r="E118" s="442"/>
      <c r="F118" s="442"/>
      <c r="G118" s="443"/>
      <c r="H118" s="105"/>
      <c r="I118" s="104"/>
      <c r="J118" s="104"/>
      <c r="K118" s="106">
        <f>SUM(K114:K117)</f>
        <v>0</v>
      </c>
      <c r="L118" s="107"/>
      <c r="M118" s="108"/>
      <c r="N118" s="107"/>
      <c r="O118" s="107"/>
      <c r="P118" s="106">
        <f>SUM(P114:P117)</f>
        <v>0</v>
      </c>
      <c r="Q118" s="107"/>
      <c r="R118" s="108"/>
      <c r="S118" s="107"/>
      <c r="T118" s="107"/>
      <c r="U118" s="106">
        <f>SUM(U114:U117)</f>
        <v>0</v>
      </c>
      <c r="V118" s="107"/>
      <c r="W118" s="108"/>
      <c r="X118" s="107"/>
      <c r="Y118" s="107"/>
      <c r="Z118" s="106">
        <f>SUM(Z114:Z117)</f>
        <v>0</v>
      </c>
      <c r="AA118" s="107"/>
      <c r="AB118" s="108"/>
      <c r="AC118" s="107"/>
      <c r="AD118" s="107"/>
      <c r="AE118" s="106">
        <f>SUM(AE114:AE117)</f>
        <v>0</v>
      </c>
      <c r="AF118" s="107"/>
      <c r="AG118" s="86">
        <f>SUM(AE118,Z118,U118,P118,K118)</f>
        <v>0</v>
      </c>
    </row>
    <row r="119" spans="1:33" thickBot="1" x14ac:dyDescent="0.3">
      <c r="A119" s="36"/>
      <c r="B119" s="36"/>
      <c r="C119" s="36"/>
      <c r="D119" s="36"/>
      <c r="E119" s="36"/>
      <c r="F119" s="36"/>
      <c r="G119" s="132"/>
      <c r="H119" s="20"/>
      <c r="I119" s="12"/>
      <c r="J119" s="12"/>
      <c r="K119" s="51"/>
      <c r="L119" s="27"/>
      <c r="M119" s="28"/>
      <c r="N119" s="27"/>
      <c r="O119" s="27"/>
      <c r="P119" s="51"/>
      <c r="Q119" s="27"/>
      <c r="R119" s="28"/>
      <c r="S119" s="27"/>
      <c r="T119" s="27"/>
      <c r="U119" s="51"/>
      <c r="V119" s="27"/>
      <c r="W119" s="28"/>
      <c r="X119" s="27"/>
      <c r="Y119" s="27"/>
      <c r="Z119" s="51"/>
      <c r="AA119" s="27"/>
      <c r="AB119" s="28"/>
      <c r="AC119" s="27"/>
      <c r="AD119" s="27"/>
      <c r="AE119" s="51"/>
      <c r="AF119" s="27"/>
      <c r="AG119" s="133"/>
    </row>
    <row r="120" spans="1:33" ht="12.5" x14ac:dyDescent="0.25">
      <c r="A120" s="446" t="s">
        <v>119</v>
      </c>
      <c r="B120" s="447"/>
      <c r="C120" s="447"/>
      <c r="D120" s="447"/>
      <c r="E120" s="447"/>
      <c r="F120" s="447"/>
      <c r="G120" s="135">
        <v>1</v>
      </c>
      <c r="H120" s="136"/>
      <c r="I120" s="137"/>
      <c r="J120" s="137"/>
      <c r="K120" s="138">
        <f>IF(K114&gt;25000,25000,K114)</f>
        <v>0</v>
      </c>
      <c r="L120" s="139"/>
      <c r="M120" s="140"/>
      <c r="N120" s="139"/>
      <c r="O120" s="139"/>
      <c r="P120" s="138">
        <f>IF(K114&gt;25000,0,  IF((K114+P114) &lt; 25000,P114, IF(((P114+K114)&gt;25000) +( K114 &lt; 25000) + (P114 &lt;25000),25000-K114,IF((K114&lt;25000) + (P114&gt; 25000), 25000-K114, 0))))</f>
        <v>0</v>
      </c>
      <c r="Q120" s="139"/>
      <c r="R120" s="140"/>
      <c r="S120" s="139"/>
      <c r="T120" s="139"/>
      <c r="U120" s="138">
        <f>IF(K114&gt;25000,0,IF(P114&gt;25000,0,IF((P114+K114)&gt;25000,0,IF(U114&gt;25000,25000-K114-P114,IF((K114+P114+U114)&lt;25000,U114,IF(((K114+U114+P114)&gt;25000)+(K114+P114&lt;25000),25000-P114-K114,0))))))</f>
        <v>0</v>
      </c>
      <c r="V120" s="139"/>
      <c r="W120" s="140"/>
      <c r="X120" s="139"/>
      <c r="Y120" s="139"/>
      <c r="Z120" s="138">
        <f>IF((K114+U114+P114)&gt;25000,0,IF(Z114&gt;25000,25000-P114-U114-K114,IF((P114+U114+Z114+K114)&lt;25000,Z114,IF(((P114+Z114+U114+K114)&gt;25000)+(P114+U114+K114&lt;25000),25000-U114-P114-K114,0))))</f>
        <v>0</v>
      </c>
      <c r="AA120" s="139"/>
      <c r="AB120" s="140"/>
      <c r="AC120" s="139"/>
      <c r="AD120" s="139"/>
      <c r="AE120" s="138">
        <f>IF((P114+Z114+U114+K114)&gt;25000,0,IF(AE114&gt;25000,25000-U114-Z114-P114-K114,IF((U114+Z114+AE114+P114+K114)&lt;25000,AE114,IF(((U114+AE114+Z114+P114+K114)&gt;25000)+(U114+Z114+P114+K114&lt;25000),25000-Z114-U114-P114-K114,0))))</f>
        <v>0</v>
      </c>
      <c r="AF120" s="139"/>
      <c r="AG120" s="141">
        <f t="shared" ref="AG120:AG122" si="34">SUM(AE120,Z120,U120,P120,K120)</f>
        <v>0</v>
      </c>
    </row>
    <row r="121" spans="1:33" ht="12.5" x14ac:dyDescent="0.25">
      <c r="A121" s="142"/>
      <c r="B121" s="143"/>
      <c r="C121" s="143"/>
      <c r="D121" s="143"/>
      <c r="E121" s="143"/>
      <c r="F121" s="143"/>
      <c r="G121" s="144">
        <v>2</v>
      </c>
      <c r="H121" s="129"/>
      <c r="I121" s="145"/>
      <c r="J121" s="145"/>
      <c r="K121" s="130">
        <f>IF(K115&gt;25000,25000,K115)</f>
        <v>0</v>
      </c>
      <c r="L121" s="146"/>
      <c r="M121" s="131"/>
      <c r="N121" s="146"/>
      <c r="O121" s="146"/>
      <c r="P121" s="130">
        <f>IF(K115&gt;25000,0,  IF((K115+P115) &lt; 25000,P115, IF(((P115+K115)&gt;25000) +( K115 &lt; 25000) + (P115 &lt;25000),25000-K115,IF((K115&lt;25000) + (P115&gt; 25000), 25000-K115, 0))))</f>
        <v>0</v>
      </c>
      <c r="Q121" s="146"/>
      <c r="R121" s="131"/>
      <c r="S121" s="146"/>
      <c r="T121" s="146"/>
      <c r="U121" s="130">
        <f>IF(K115&gt;25000,0,IF(P115&gt;25000,0,IF((P115+K115)&gt;25000,0,IF(U115&gt;25000,25000-K115-P115,IF((K115+P115+U115)&lt;25000,U115,IF(((K115+U115+P115)&gt;25000)+(K115+P115&lt;25000),25000-P115-K115,0))))))</f>
        <v>0</v>
      </c>
      <c r="V121" s="146"/>
      <c r="W121" s="131"/>
      <c r="X121" s="146"/>
      <c r="Y121" s="146"/>
      <c r="Z121" s="130">
        <f>IF((K115+U115+P115)&gt;25000,0,IF(Z115&gt;25000,25000-P115-U115-K115,IF((P115+U115+Z115+K115)&lt;25000,Z115,IF(((P115+Z115+U115+K115)&gt;25000)+(P115+U115+K115&lt;25000),25000-U115-P115-K115,0))))</f>
        <v>0</v>
      </c>
      <c r="AA121" s="146"/>
      <c r="AB121" s="131"/>
      <c r="AC121" s="146"/>
      <c r="AD121" s="146"/>
      <c r="AE121" s="130">
        <f>IF((P115+Z115+U115+K115)&gt;25000,0,IF(AE115&gt;25000,25000-U115-Z115-P115-K115,IF((U115+Z115+AE115+P115+K115)&lt;25000,AE115,IF(((U115+AE115+Z115+P115+K115)&gt;25000)+(U115+Z115+P115+K115&lt;25000),25000-Z115-U115-P115-K115,0))))</f>
        <v>0</v>
      </c>
      <c r="AF121" s="146"/>
      <c r="AG121" s="134">
        <f t="shared" si="34"/>
        <v>0</v>
      </c>
    </row>
    <row r="122" spans="1:33" ht="12.5" x14ac:dyDescent="0.25">
      <c r="A122" s="155"/>
      <c r="B122" s="156"/>
      <c r="C122" s="156"/>
      <c r="D122" s="156"/>
      <c r="E122" s="156"/>
      <c r="F122" s="156"/>
      <c r="G122" s="157">
        <v>3</v>
      </c>
      <c r="H122" s="158"/>
      <c r="I122" s="159"/>
      <c r="J122" s="159"/>
      <c r="K122" s="160">
        <f>IF(K116&gt;25000,25000,K116)</f>
        <v>0</v>
      </c>
      <c r="L122" s="161"/>
      <c r="M122" s="162"/>
      <c r="N122" s="161"/>
      <c r="O122" s="161"/>
      <c r="P122" s="160">
        <f>IF(K116&gt;25000,0,  IF((K116+P116) &lt; 25000,P116, IF(((P116+K116)&gt;25000) +( K116 &lt; 25000) + (P116 &lt;25000),25000-K116,IF((K116&lt;25000) + (P116&gt; 25000), 25000-K116, 0))))</f>
        <v>0</v>
      </c>
      <c r="Q122" s="161"/>
      <c r="R122" s="162"/>
      <c r="S122" s="161"/>
      <c r="T122" s="161"/>
      <c r="U122" s="160">
        <f>IF(K116&gt;25000,0,IF(P116&gt;25000,0,IF((P116+K116)&gt;25000,0,IF(U116&gt;25000,25000-K116-P116,IF((K116+P116+U116)&lt;25000,U116,IF(((K116+U116+P116)&gt;25000)+(K116+P116&lt;25000),25000-P116-K116,0))))))</f>
        <v>0</v>
      </c>
      <c r="V122" s="161"/>
      <c r="W122" s="162"/>
      <c r="X122" s="161"/>
      <c r="Y122" s="161"/>
      <c r="Z122" s="160">
        <f>IF((K116+U116+P116)&gt;25000,0,IF(Z116&gt;25000,25000-P116-U116-K116,IF((P116+U116+Z116+K116)&lt;25000,Z116,IF(((P116+Z116+U116+K116)&gt;25000)+(P116+U116+K116&lt;25000),25000-U116-P116-K116,0))))</f>
        <v>0</v>
      </c>
      <c r="AA122" s="161"/>
      <c r="AB122" s="162"/>
      <c r="AC122" s="161"/>
      <c r="AD122" s="161"/>
      <c r="AE122" s="160">
        <f>IF((P116+Z116+U116+K116)&gt;25000,0,IF(AE116&gt;25000,25000-U116-Z116-P116-K116,IF((U116+Z116+AE116+P116+K116)&lt;25000,AE116,IF(((U116+AE116+Z116+P116+K116)&gt;25000)+(U116+Z116+P116+K116&lt;25000),25000-Z116-U116-P116-K116,0))))</f>
        <v>0</v>
      </c>
      <c r="AF122" s="161"/>
      <c r="AG122" s="163">
        <f t="shared" si="34"/>
        <v>0</v>
      </c>
    </row>
    <row r="123" spans="1:33" thickBot="1" x14ac:dyDescent="0.3">
      <c r="A123" s="147"/>
      <c r="B123" s="148"/>
      <c r="C123" s="148"/>
      <c r="D123" s="148"/>
      <c r="E123" s="148"/>
      <c r="F123" s="148" t="s">
        <v>80</v>
      </c>
      <c r="G123" s="149"/>
      <c r="H123" s="150"/>
      <c r="I123" s="151"/>
      <c r="J123" s="151"/>
      <c r="K123" s="152">
        <f>SUM(K120:K122)</f>
        <v>0</v>
      </c>
      <c r="L123" s="153"/>
      <c r="M123" s="154"/>
      <c r="N123" s="153"/>
      <c r="O123" s="153"/>
      <c r="P123" s="152">
        <f>SUM(P120:P122)</f>
        <v>0</v>
      </c>
      <c r="Q123" s="153"/>
      <c r="R123" s="154"/>
      <c r="S123" s="153"/>
      <c r="T123" s="153"/>
      <c r="U123" s="152">
        <f>SUM(U120:U122)</f>
        <v>0</v>
      </c>
      <c r="V123" s="153"/>
      <c r="W123" s="154"/>
      <c r="X123" s="153"/>
      <c r="Y123" s="153"/>
      <c r="Z123" s="152">
        <f>SUM(Z120:Z122)</f>
        <v>0</v>
      </c>
      <c r="AA123" s="153"/>
      <c r="AB123" s="154"/>
      <c r="AC123" s="153"/>
      <c r="AD123" s="153"/>
      <c r="AE123" s="152">
        <f>SUM(AE120:AE122)</f>
        <v>0</v>
      </c>
      <c r="AF123" s="153"/>
      <c r="AG123" s="163">
        <f>SUM(AG120:AG122)</f>
        <v>0</v>
      </c>
    </row>
    <row r="124" spans="1:33" ht="12.5" x14ac:dyDescent="0.25">
      <c r="A124" s="11"/>
      <c r="B124" s="12"/>
      <c r="C124" s="12"/>
      <c r="D124" s="12"/>
      <c r="H124" s="20"/>
      <c r="I124" s="12"/>
      <c r="J124" s="12"/>
      <c r="K124" s="51"/>
      <c r="L124" s="27"/>
      <c r="M124" s="28"/>
      <c r="N124" s="27"/>
      <c r="O124" s="27"/>
      <c r="P124" s="51"/>
      <c r="Q124" s="27"/>
      <c r="R124" s="28"/>
      <c r="S124" s="27"/>
      <c r="T124" s="27"/>
      <c r="U124" s="51"/>
      <c r="V124" s="27"/>
      <c r="W124" s="28"/>
      <c r="X124" s="27"/>
      <c r="Y124" s="27"/>
      <c r="Z124" s="51"/>
      <c r="AA124" s="27"/>
      <c r="AB124" s="28"/>
      <c r="AC124" s="27"/>
      <c r="AD124" s="27"/>
      <c r="AE124" s="51"/>
      <c r="AF124" s="27"/>
      <c r="AG124" s="49"/>
    </row>
    <row r="125" spans="1:33" ht="12.5" x14ac:dyDescent="0.25">
      <c r="A125" s="39" t="s">
        <v>120</v>
      </c>
      <c r="B125" s="109"/>
      <c r="C125" s="109"/>
      <c r="D125" s="109"/>
      <c r="E125" s="54"/>
      <c r="F125" s="54"/>
      <c r="G125" s="54"/>
      <c r="H125" s="57"/>
      <c r="I125" s="256"/>
      <c r="J125" s="21"/>
      <c r="K125" s="45"/>
      <c r="L125" s="21"/>
      <c r="M125" s="57"/>
      <c r="N125" s="256"/>
      <c r="O125" s="21"/>
      <c r="P125" s="45"/>
      <c r="Q125" s="21"/>
      <c r="R125" s="57"/>
      <c r="S125" s="256"/>
      <c r="T125" s="21"/>
      <c r="U125" s="45"/>
      <c r="V125" s="21"/>
      <c r="W125" s="57"/>
      <c r="X125" s="256"/>
      <c r="Y125" s="21"/>
      <c r="Z125" s="45"/>
      <c r="AA125" s="21"/>
      <c r="AB125" s="57"/>
      <c r="AC125" s="256"/>
      <c r="AD125" s="21"/>
      <c r="AE125" s="45"/>
      <c r="AF125" s="21"/>
      <c r="AG125" s="49"/>
    </row>
    <row r="126" spans="1:33" ht="46" x14ac:dyDescent="0.25">
      <c r="A126" s="103" t="s">
        <v>27</v>
      </c>
      <c r="B126" s="81" t="s">
        <v>291</v>
      </c>
      <c r="C126" s="12"/>
      <c r="D126" s="12"/>
      <c r="E126" s="110" t="s">
        <v>81</v>
      </c>
      <c r="F126" s="60"/>
      <c r="G126" s="60"/>
      <c r="H126" s="111" t="s">
        <v>82</v>
      </c>
      <c r="I126" s="257"/>
      <c r="J126" s="112" t="s">
        <v>83</v>
      </c>
      <c r="K126" s="352"/>
      <c r="L126" s="353"/>
      <c r="M126" s="111" t="s">
        <v>82</v>
      </c>
      <c r="N126" s="314"/>
      <c r="O126" s="112" t="s">
        <v>83</v>
      </c>
      <c r="P126" s="352"/>
      <c r="Q126" s="353"/>
      <c r="R126" s="111" t="s">
        <v>82</v>
      </c>
      <c r="S126" s="257"/>
      <c r="T126" s="112" t="s">
        <v>83</v>
      </c>
      <c r="U126" s="352"/>
      <c r="V126" s="353"/>
      <c r="W126" s="111" t="s">
        <v>82</v>
      </c>
      <c r="X126" s="314"/>
      <c r="Y126" s="112" t="s">
        <v>83</v>
      </c>
      <c r="Z126" s="352"/>
      <c r="AA126" s="353"/>
      <c r="AB126" s="111" t="s">
        <v>82</v>
      </c>
      <c r="AC126" s="257"/>
      <c r="AD126" s="112" t="s">
        <v>83</v>
      </c>
      <c r="AE126" s="352"/>
      <c r="AF126" s="27"/>
      <c r="AG126" s="348"/>
    </row>
    <row r="127" spans="1:33" x14ac:dyDescent="0.3">
      <c r="A127" s="11">
        <v>1</v>
      </c>
      <c r="B127" s="233" t="s">
        <v>70</v>
      </c>
      <c r="C127" s="233"/>
      <c r="D127" s="323"/>
      <c r="E127" s="230"/>
      <c r="H127" s="232"/>
      <c r="I127" s="312"/>
      <c r="J127" s="226"/>
      <c r="K127" s="45">
        <f>$E127*$H127*$J127</f>
        <v>0</v>
      </c>
      <c r="L127" s="27"/>
      <c r="M127" s="232"/>
      <c r="N127" s="312"/>
      <c r="O127" s="226"/>
      <c r="P127" s="45">
        <f>$E127*O127*M127</f>
        <v>0</v>
      </c>
      <c r="Q127" s="27"/>
      <c r="R127" s="232"/>
      <c r="S127" s="312"/>
      <c r="T127" s="226"/>
      <c r="U127" s="45">
        <f>$E127*T127*R127</f>
        <v>0</v>
      </c>
      <c r="V127" s="27"/>
      <c r="W127" s="232"/>
      <c r="X127" s="312"/>
      <c r="Y127" s="226"/>
      <c r="Z127" s="45">
        <f>$E127*Y127*W127</f>
        <v>0</v>
      </c>
      <c r="AA127" s="27"/>
      <c r="AB127" s="232"/>
      <c r="AC127" s="312"/>
      <c r="AD127" s="226"/>
      <c r="AE127" s="45">
        <f>$E127*AD127*AB127</f>
        <v>0</v>
      </c>
      <c r="AF127" s="27"/>
      <c r="AG127" s="49">
        <f>SUM(AE127,Z127,U127,P127,K127)</f>
        <v>0</v>
      </c>
    </row>
    <row r="128" spans="1:33" x14ac:dyDescent="0.3">
      <c r="A128" s="11">
        <v>2</v>
      </c>
      <c r="B128" s="233" t="s">
        <v>70</v>
      </c>
      <c r="C128" s="233"/>
      <c r="D128" s="323"/>
      <c r="E128" s="230"/>
      <c r="H128" s="232"/>
      <c r="I128" s="312"/>
      <c r="J128" s="226"/>
      <c r="K128" s="45">
        <f t="shared" ref="K128:K129" si="35">$E128*$H128*$J128</f>
        <v>0</v>
      </c>
      <c r="L128" s="27"/>
      <c r="M128" s="232"/>
      <c r="N128" s="312"/>
      <c r="O128" s="226"/>
      <c r="P128" s="45">
        <f t="shared" ref="P128:P129" si="36">$E128*O128*M128</f>
        <v>0</v>
      </c>
      <c r="Q128" s="27"/>
      <c r="R128" s="232"/>
      <c r="S128" s="312"/>
      <c r="T128" s="226"/>
      <c r="U128" s="45">
        <f t="shared" ref="U128:U129" si="37">$E128*T128*R128</f>
        <v>0</v>
      </c>
      <c r="V128" s="27"/>
      <c r="W128" s="232"/>
      <c r="X128" s="312"/>
      <c r="Y128" s="226"/>
      <c r="Z128" s="45">
        <f t="shared" ref="Z128:Z129" si="38">$E128*Y128*W128</f>
        <v>0</v>
      </c>
      <c r="AA128" s="27"/>
      <c r="AB128" s="232"/>
      <c r="AC128" s="312"/>
      <c r="AD128" s="226"/>
      <c r="AE128" s="45">
        <f t="shared" ref="AE128:AE129" si="39">$E128*AD128*AB128</f>
        <v>0</v>
      </c>
      <c r="AF128" s="27"/>
      <c r="AG128" s="49">
        <f t="shared" ref="AG128:AG129" si="40">SUM(AE128,Z128,U128,P128,K128)</f>
        <v>0</v>
      </c>
    </row>
    <row r="129" spans="1:33" x14ac:dyDescent="0.3">
      <c r="A129" s="11">
        <f t="shared" ref="A129" si="41">A128+1</f>
        <v>3</v>
      </c>
      <c r="B129" s="233" t="s">
        <v>70</v>
      </c>
      <c r="C129" s="233"/>
      <c r="D129" s="323"/>
      <c r="E129" s="230"/>
      <c r="H129" s="232"/>
      <c r="I129" s="312"/>
      <c r="J129" s="226"/>
      <c r="K129" s="45">
        <f t="shared" si="35"/>
        <v>0</v>
      </c>
      <c r="L129" s="27"/>
      <c r="M129" s="232"/>
      <c r="N129" s="312"/>
      <c r="O129" s="226"/>
      <c r="P129" s="45">
        <f t="shared" si="36"/>
        <v>0</v>
      </c>
      <c r="Q129" s="27"/>
      <c r="R129" s="232"/>
      <c r="S129" s="312"/>
      <c r="T129" s="226"/>
      <c r="U129" s="45">
        <f t="shared" si="37"/>
        <v>0</v>
      </c>
      <c r="V129" s="27"/>
      <c r="W129" s="232"/>
      <c r="X129" s="312"/>
      <c r="Y129" s="226"/>
      <c r="Z129" s="45">
        <f t="shared" si="38"/>
        <v>0</v>
      </c>
      <c r="AA129" s="27"/>
      <c r="AB129" s="232"/>
      <c r="AC129" s="312"/>
      <c r="AD129" s="226"/>
      <c r="AE129" s="45">
        <f t="shared" si="39"/>
        <v>0</v>
      </c>
      <c r="AF129" s="27"/>
      <c r="AG129" s="49">
        <f t="shared" si="40"/>
        <v>0</v>
      </c>
    </row>
    <row r="130" spans="1:33" s="375" customFormat="1" x14ac:dyDescent="0.3">
      <c r="A130" s="366"/>
      <c r="B130" s="367"/>
      <c r="C130" s="367"/>
      <c r="D130" s="368"/>
      <c r="E130" s="369"/>
      <c r="F130" s="370"/>
      <c r="G130" s="370"/>
      <c r="H130" s="371"/>
      <c r="I130" s="312"/>
      <c r="J130" s="372"/>
      <c r="K130" s="373"/>
      <c r="L130" s="311"/>
      <c r="M130" s="371"/>
      <c r="N130" s="312"/>
      <c r="O130" s="372"/>
      <c r="P130" s="373"/>
      <c r="Q130" s="311"/>
      <c r="R130" s="371"/>
      <c r="S130" s="312"/>
      <c r="T130" s="372"/>
      <c r="U130" s="373"/>
      <c r="V130" s="311"/>
      <c r="W130" s="371"/>
      <c r="X130" s="312"/>
      <c r="Y130" s="372"/>
      <c r="Z130" s="373"/>
      <c r="AA130" s="311"/>
      <c r="AB130" s="371"/>
      <c r="AC130" s="312"/>
      <c r="AD130" s="372"/>
      <c r="AE130" s="373"/>
      <c r="AF130" s="311"/>
      <c r="AG130" s="374"/>
    </row>
    <row r="131" spans="1:33" s="375" customFormat="1" ht="46.5" x14ac:dyDescent="0.3">
      <c r="A131" s="103" t="s">
        <v>34</v>
      </c>
      <c r="B131" s="85" t="s">
        <v>293</v>
      </c>
      <c r="C131" s="367"/>
      <c r="D131" s="368"/>
      <c r="E131" s="376" t="s">
        <v>290</v>
      </c>
      <c r="F131" s="370"/>
      <c r="G131" s="370"/>
      <c r="H131" s="111" t="s">
        <v>82</v>
      </c>
      <c r="I131" s="312"/>
      <c r="J131" s="377" t="s">
        <v>289</v>
      </c>
      <c r="K131" s="373"/>
      <c r="L131" s="311"/>
      <c r="M131" s="371"/>
      <c r="N131" s="312"/>
      <c r="O131" s="372"/>
      <c r="P131" s="373"/>
      <c r="Q131" s="311"/>
      <c r="R131" s="371"/>
      <c r="S131" s="312"/>
      <c r="T131" s="372"/>
      <c r="U131" s="373"/>
      <c r="V131" s="311"/>
      <c r="W131" s="371"/>
      <c r="X131" s="312"/>
      <c r="Y131" s="372"/>
      <c r="Z131" s="373"/>
      <c r="AA131" s="311"/>
      <c r="AB131" s="371"/>
      <c r="AC131" s="312"/>
      <c r="AD131" s="372"/>
      <c r="AE131" s="373"/>
      <c r="AF131" s="311"/>
      <c r="AG131" s="374"/>
    </row>
    <row r="132" spans="1:33" x14ac:dyDescent="0.3">
      <c r="A132" s="11">
        <v>1</v>
      </c>
      <c r="B132" s="233" t="s">
        <v>70</v>
      </c>
      <c r="C132" s="233"/>
      <c r="D132" s="323"/>
      <c r="E132" s="230"/>
      <c r="H132" s="232"/>
      <c r="I132" s="312"/>
      <c r="J132" s="226"/>
      <c r="K132" s="45">
        <f>$E132*$H132*$J132</f>
        <v>0</v>
      </c>
      <c r="L132" s="27"/>
      <c r="M132" s="232"/>
      <c r="N132" s="312"/>
      <c r="O132" s="226"/>
      <c r="P132" s="45">
        <f>$E132*O132*M132</f>
        <v>0</v>
      </c>
      <c r="Q132" s="27"/>
      <c r="R132" s="232"/>
      <c r="S132" s="312"/>
      <c r="T132" s="226"/>
      <c r="U132" s="45">
        <f>$E132*T132*R132</f>
        <v>0</v>
      </c>
      <c r="V132" s="27"/>
      <c r="W132" s="232"/>
      <c r="X132" s="312"/>
      <c r="Y132" s="226"/>
      <c r="Z132" s="45">
        <f>$E132*Y132*W132</f>
        <v>0</v>
      </c>
      <c r="AA132" s="27"/>
      <c r="AB132" s="232"/>
      <c r="AC132" s="312"/>
      <c r="AD132" s="226"/>
      <c r="AE132" s="45">
        <f>$E132*AD132*AB132</f>
        <v>0</v>
      </c>
      <c r="AF132" s="27"/>
      <c r="AG132" s="49">
        <f>SUM(AE132,Z132,U132,P132,K132)</f>
        <v>0</v>
      </c>
    </row>
    <row r="133" spans="1:33" x14ac:dyDescent="0.3">
      <c r="A133" s="11">
        <v>2</v>
      </c>
      <c r="B133" s="233" t="s">
        <v>70</v>
      </c>
      <c r="C133" s="233"/>
      <c r="D133" s="323"/>
      <c r="E133" s="230"/>
      <c r="H133" s="232"/>
      <c r="I133" s="312"/>
      <c r="J133" s="226"/>
      <c r="K133" s="45">
        <f t="shared" ref="K133:K136" si="42">$E133*$H133*$J133</f>
        <v>0</v>
      </c>
      <c r="L133" s="27"/>
      <c r="M133" s="232"/>
      <c r="N133" s="312"/>
      <c r="O133" s="226"/>
      <c r="P133" s="45">
        <f t="shared" ref="P133:P136" si="43">$E133*O133*M133</f>
        <v>0</v>
      </c>
      <c r="Q133" s="27"/>
      <c r="R133" s="232"/>
      <c r="S133" s="312"/>
      <c r="T133" s="226"/>
      <c r="U133" s="45">
        <f t="shared" ref="U133:U136" si="44">$E133*T133*R133</f>
        <v>0</v>
      </c>
      <c r="V133" s="27"/>
      <c r="W133" s="232"/>
      <c r="X133" s="312"/>
      <c r="Y133" s="226"/>
      <c r="Z133" s="45">
        <f t="shared" ref="Z133:Z136" si="45">$E133*Y133*W133</f>
        <v>0</v>
      </c>
      <c r="AA133" s="27"/>
      <c r="AB133" s="232"/>
      <c r="AC133" s="312"/>
      <c r="AD133" s="226"/>
      <c r="AE133" s="45">
        <f t="shared" ref="AE133:AE136" si="46">$E133*AD133*AB133</f>
        <v>0</v>
      </c>
      <c r="AF133" s="27"/>
      <c r="AG133" s="49">
        <f t="shared" ref="AG133:AG136" si="47">SUM(AE133,Z133,U133,P133,K133)</f>
        <v>0</v>
      </c>
    </row>
    <row r="134" spans="1:33" x14ac:dyDescent="0.3">
      <c r="A134" s="11">
        <f t="shared" ref="A134:A136" si="48">A133+1</f>
        <v>3</v>
      </c>
      <c r="B134" s="233" t="s">
        <v>70</v>
      </c>
      <c r="C134" s="233"/>
      <c r="D134" s="323"/>
      <c r="E134" s="230"/>
      <c r="H134" s="232"/>
      <c r="I134" s="312"/>
      <c r="J134" s="226"/>
      <c r="K134" s="45">
        <f t="shared" si="42"/>
        <v>0</v>
      </c>
      <c r="L134" s="27"/>
      <c r="M134" s="232"/>
      <c r="N134" s="312"/>
      <c r="O134" s="226"/>
      <c r="P134" s="45">
        <f t="shared" si="43"/>
        <v>0</v>
      </c>
      <c r="Q134" s="27"/>
      <c r="R134" s="232"/>
      <c r="S134" s="312"/>
      <c r="T134" s="226"/>
      <c r="U134" s="45">
        <f t="shared" si="44"/>
        <v>0</v>
      </c>
      <c r="V134" s="27"/>
      <c r="W134" s="232"/>
      <c r="X134" s="312"/>
      <c r="Y134" s="226"/>
      <c r="Z134" s="45">
        <f t="shared" si="45"/>
        <v>0</v>
      </c>
      <c r="AA134" s="27"/>
      <c r="AB134" s="232"/>
      <c r="AC134" s="312"/>
      <c r="AD134" s="226"/>
      <c r="AE134" s="45">
        <f t="shared" si="46"/>
        <v>0</v>
      </c>
      <c r="AF134" s="27"/>
      <c r="AG134" s="49">
        <f t="shared" si="47"/>
        <v>0</v>
      </c>
    </row>
    <row r="135" spans="1:33" x14ac:dyDescent="0.3">
      <c r="A135" s="11">
        <v>4</v>
      </c>
      <c r="B135" s="233" t="s">
        <v>70</v>
      </c>
      <c r="C135" s="233"/>
      <c r="D135" s="323"/>
      <c r="E135" s="230"/>
      <c r="H135" s="232"/>
      <c r="I135" s="312"/>
      <c r="J135" s="226"/>
      <c r="K135" s="45">
        <f t="shared" si="42"/>
        <v>0</v>
      </c>
      <c r="L135" s="27"/>
      <c r="M135" s="232"/>
      <c r="N135" s="312"/>
      <c r="O135" s="226"/>
      <c r="P135" s="45">
        <f t="shared" si="43"/>
        <v>0</v>
      </c>
      <c r="Q135" s="27"/>
      <c r="R135" s="232"/>
      <c r="S135" s="312"/>
      <c r="T135" s="226"/>
      <c r="U135" s="45">
        <f t="shared" si="44"/>
        <v>0</v>
      </c>
      <c r="V135" s="27"/>
      <c r="W135" s="232"/>
      <c r="X135" s="312"/>
      <c r="Y135" s="226"/>
      <c r="Z135" s="45">
        <f t="shared" si="45"/>
        <v>0</v>
      </c>
      <c r="AA135" s="27"/>
      <c r="AB135" s="232"/>
      <c r="AC135" s="312"/>
      <c r="AD135" s="226"/>
      <c r="AE135" s="45">
        <f t="shared" si="46"/>
        <v>0</v>
      </c>
      <c r="AF135" s="27"/>
      <c r="AG135" s="49">
        <f t="shared" si="47"/>
        <v>0</v>
      </c>
    </row>
    <row r="136" spans="1:33" x14ac:dyDescent="0.3">
      <c r="A136" s="11">
        <f t="shared" si="48"/>
        <v>5</v>
      </c>
      <c r="B136" s="233" t="s">
        <v>70</v>
      </c>
      <c r="C136" s="233"/>
      <c r="D136" s="323"/>
      <c r="E136" s="230"/>
      <c r="H136" s="232"/>
      <c r="I136" s="312"/>
      <c r="J136" s="226"/>
      <c r="K136" s="45">
        <f t="shared" si="42"/>
        <v>0</v>
      </c>
      <c r="L136" s="27"/>
      <c r="M136" s="232"/>
      <c r="N136" s="312"/>
      <c r="O136" s="226"/>
      <c r="P136" s="45">
        <f t="shared" si="43"/>
        <v>0</v>
      </c>
      <c r="Q136" s="27"/>
      <c r="R136" s="232"/>
      <c r="S136" s="312"/>
      <c r="T136" s="226"/>
      <c r="U136" s="45">
        <f t="shared" si="44"/>
        <v>0</v>
      </c>
      <c r="V136" s="27"/>
      <c r="W136" s="232"/>
      <c r="X136" s="312"/>
      <c r="Y136" s="226"/>
      <c r="Z136" s="45">
        <f t="shared" si="45"/>
        <v>0</v>
      </c>
      <c r="AA136" s="27"/>
      <c r="AB136" s="232"/>
      <c r="AC136" s="312"/>
      <c r="AD136" s="226"/>
      <c r="AE136" s="45">
        <f t="shared" si="46"/>
        <v>0</v>
      </c>
      <c r="AF136" s="27"/>
      <c r="AG136" s="49">
        <f t="shared" si="47"/>
        <v>0</v>
      </c>
    </row>
    <row r="137" spans="1:33" s="375" customFormat="1" x14ac:dyDescent="0.3">
      <c r="A137" s="103"/>
      <c r="B137" s="81"/>
      <c r="C137" s="367"/>
      <c r="D137" s="368"/>
      <c r="E137" s="369"/>
      <c r="F137" s="370"/>
      <c r="G137" s="370"/>
      <c r="H137" s="371"/>
      <c r="I137" s="312"/>
      <c r="J137" s="372"/>
      <c r="K137" s="373"/>
      <c r="L137" s="311"/>
      <c r="M137" s="371"/>
      <c r="N137" s="312"/>
      <c r="O137" s="372"/>
      <c r="P137" s="373"/>
      <c r="Q137" s="311"/>
      <c r="R137" s="371"/>
      <c r="S137" s="312"/>
      <c r="T137" s="372"/>
      <c r="U137" s="373"/>
      <c r="V137" s="311"/>
      <c r="W137" s="371"/>
      <c r="X137" s="312"/>
      <c r="Y137" s="372"/>
      <c r="Z137" s="373"/>
      <c r="AA137" s="311"/>
      <c r="AB137" s="371"/>
      <c r="AC137" s="312"/>
      <c r="AD137" s="372"/>
      <c r="AE137" s="373"/>
      <c r="AF137" s="311"/>
      <c r="AG137" s="374"/>
    </row>
    <row r="138" spans="1:33" ht="46" x14ac:dyDescent="0.25">
      <c r="A138" s="103" t="s">
        <v>38</v>
      </c>
      <c r="B138" s="85" t="s">
        <v>292</v>
      </c>
      <c r="C138" s="40" t="s">
        <v>62</v>
      </c>
      <c r="D138" s="40"/>
      <c r="E138" s="82" t="s">
        <v>114</v>
      </c>
      <c r="F138" s="83" t="s">
        <v>66</v>
      </c>
      <c r="G138" s="60" t="s">
        <v>64</v>
      </c>
      <c r="H138" s="84" t="s">
        <v>60</v>
      </c>
      <c r="I138" s="310"/>
      <c r="J138" s="85" t="s">
        <v>61</v>
      </c>
      <c r="K138" s="350"/>
      <c r="L138" s="351"/>
      <c r="M138" s="84" t="s">
        <v>60</v>
      </c>
      <c r="N138" s="310"/>
      <c r="O138" s="85" t="s">
        <v>61</v>
      </c>
      <c r="P138" s="350"/>
      <c r="Q138" s="351"/>
      <c r="R138" s="84" t="s">
        <v>60</v>
      </c>
      <c r="S138" s="310"/>
      <c r="T138" s="85" t="s">
        <v>61</v>
      </c>
      <c r="U138" s="350"/>
      <c r="V138" s="351"/>
      <c r="W138" s="84" t="s">
        <v>60</v>
      </c>
      <c r="X138" s="310"/>
      <c r="Y138" s="85" t="s">
        <v>61</v>
      </c>
      <c r="Z138" s="350"/>
      <c r="AA138" s="351"/>
      <c r="AB138" s="84" t="s">
        <v>60</v>
      </c>
      <c r="AC138" s="310"/>
      <c r="AD138" s="85" t="s">
        <v>61</v>
      </c>
      <c r="AE138" s="346"/>
      <c r="AF138" s="27"/>
      <c r="AG138" s="348"/>
    </row>
    <row r="139" spans="1:33" ht="12.5" x14ac:dyDescent="0.25">
      <c r="A139" s="11">
        <v>1</v>
      </c>
      <c r="B139" s="189"/>
      <c r="C139" s="225"/>
      <c r="D139" s="225"/>
      <c r="E139" s="229"/>
      <c r="F139" s="230"/>
      <c r="G139" s="230"/>
      <c r="H139" s="227"/>
      <c r="I139" s="309"/>
      <c r="J139" s="228"/>
      <c r="K139" s="45">
        <f>($C139+$E139+$F139+$G139)*H139*J139</f>
        <v>0</v>
      </c>
      <c r="L139" s="27"/>
      <c r="M139" s="227"/>
      <c r="N139" s="309"/>
      <c r="O139" s="228"/>
      <c r="P139" s="45">
        <f>($C139+$E139+$F139+$G139)*M139*O139</f>
        <v>0</v>
      </c>
      <c r="Q139" s="27"/>
      <c r="R139" s="227"/>
      <c r="S139" s="309"/>
      <c r="T139" s="228"/>
      <c r="U139" s="45">
        <f>($C139+$E139+$F139+$G139)*R139*T139</f>
        <v>0</v>
      </c>
      <c r="V139" s="27"/>
      <c r="W139" s="227"/>
      <c r="X139" s="309"/>
      <c r="Y139" s="228"/>
      <c r="Z139" s="45">
        <f>($C139+$E139+$F139+$G139)*W139*Y139</f>
        <v>0</v>
      </c>
      <c r="AA139" s="27"/>
      <c r="AB139" s="227"/>
      <c r="AC139" s="309"/>
      <c r="AD139" s="228"/>
      <c r="AE139" s="45">
        <f>($C139+$E139+$F139+$G139)*AB139*AD139</f>
        <v>0</v>
      </c>
      <c r="AF139" s="27"/>
      <c r="AG139" s="49">
        <f>SUM(AE139,Z139,U139,P139,K139)</f>
        <v>0</v>
      </c>
    </row>
    <row r="140" spans="1:33" ht="12.5" x14ac:dyDescent="0.25">
      <c r="A140" s="11">
        <v>2</v>
      </c>
      <c r="B140" s="189"/>
      <c r="C140" s="224"/>
      <c r="D140" s="224"/>
      <c r="E140" s="230"/>
      <c r="F140" s="230"/>
      <c r="G140" s="230"/>
      <c r="H140" s="227"/>
      <c r="I140" s="309"/>
      <c r="J140" s="228"/>
      <c r="K140" s="45">
        <f>($C140+$E140+$F140+$G140)*H140*J140</f>
        <v>0</v>
      </c>
      <c r="L140" s="27"/>
      <c r="M140" s="227"/>
      <c r="N140" s="309"/>
      <c r="O140" s="228"/>
      <c r="P140" s="45">
        <f>($C140+$E140+$F140+$G140)*M140*O140</f>
        <v>0</v>
      </c>
      <c r="Q140" s="27"/>
      <c r="R140" s="227"/>
      <c r="S140" s="309"/>
      <c r="T140" s="228"/>
      <c r="U140" s="45">
        <f>($C140+$E140+$F140+$G140)*R140*T140</f>
        <v>0</v>
      </c>
      <c r="V140" s="27"/>
      <c r="W140" s="227"/>
      <c r="X140" s="309"/>
      <c r="Y140" s="228"/>
      <c r="Z140" s="45">
        <f>($C140+$E140+$F140+$G140)*W140*Y140</f>
        <v>0</v>
      </c>
      <c r="AA140" s="27"/>
      <c r="AB140" s="227"/>
      <c r="AC140" s="309"/>
      <c r="AD140" s="228"/>
      <c r="AE140" s="45">
        <f>($C140+$E140+$F140+$G140)*AB140*AD140</f>
        <v>0</v>
      </c>
      <c r="AF140" s="27"/>
      <c r="AG140" s="49">
        <f t="shared" ref="AG140:AG141" si="49">SUM(AE140,Z140,U140,P140,K140)</f>
        <v>0</v>
      </c>
    </row>
    <row r="141" spans="1:33" ht="12.5" x14ac:dyDescent="0.25">
      <c r="A141" s="11">
        <f t="shared" ref="A141" si="50">A140+1</f>
        <v>3</v>
      </c>
      <c r="B141" s="189"/>
      <c r="C141" s="224"/>
      <c r="D141" s="224"/>
      <c r="E141" s="230"/>
      <c r="F141" s="230"/>
      <c r="G141" s="230"/>
      <c r="H141" s="227"/>
      <c r="I141" s="309"/>
      <c r="J141" s="228"/>
      <c r="K141" s="45">
        <f>($C141+$E141+$F141+$G141)*H141*J141</f>
        <v>0</v>
      </c>
      <c r="L141" s="27"/>
      <c r="M141" s="227"/>
      <c r="N141" s="309"/>
      <c r="O141" s="228"/>
      <c r="P141" s="45">
        <f>($C141+$E141+$F141+$G141)*M141*O141</f>
        <v>0</v>
      </c>
      <c r="Q141" s="27"/>
      <c r="R141" s="227"/>
      <c r="S141" s="309"/>
      <c r="T141" s="228"/>
      <c r="U141" s="45">
        <f>($C141+$E141+$F141+$G141)*R141*T141</f>
        <v>0</v>
      </c>
      <c r="V141" s="27"/>
      <c r="W141" s="227"/>
      <c r="X141" s="309"/>
      <c r="Y141" s="228"/>
      <c r="Z141" s="45">
        <f>($C141+$E141+$F141+$G141)*W141*Y141</f>
        <v>0</v>
      </c>
      <c r="AA141" s="27"/>
      <c r="AB141" s="227"/>
      <c r="AC141" s="309"/>
      <c r="AD141" s="228"/>
      <c r="AE141" s="45">
        <f>($C141+$E141+$F141+$G141)*AB141*AD141</f>
        <v>0</v>
      </c>
      <c r="AF141" s="27"/>
      <c r="AG141" s="49">
        <f t="shared" si="49"/>
        <v>0</v>
      </c>
    </row>
    <row r="142" spans="1:33" ht="12.5" x14ac:dyDescent="0.25">
      <c r="A142" s="103" t="s">
        <v>67</v>
      </c>
      <c r="B142" s="81" t="s">
        <v>9</v>
      </c>
      <c r="C142" s="12"/>
      <c r="D142" s="12"/>
      <c r="H142" s="20"/>
      <c r="I142" s="313"/>
      <c r="J142" s="12"/>
      <c r="K142" s="51"/>
      <c r="L142" s="27"/>
      <c r="M142" s="28"/>
      <c r="N142" s="311"/>
      <c r="O142" s="27"/>
      <c r="P142" s="51"/>
      <c r="Q142" s="27"/>
      <c r="R142" s="28"/>
      <c r="S142" s="311"/>
      <c r="T142" s="27"/>
      <c r="U142" s="51"/>
      <c r="V142" s="27"/>
      <c r="W142" s="28"/>
      <c r="X142" s="311"/>
      <c r="Y142" s="27"/>
      <c r="Z142" s="51"/>
      <c r="AA142" s="27"/>
      <c r="AB142" s="28"/>
      <c r="AC142" s="27"/>
      <c r="AD142" s="27"/>
      <c r="AE142" s="51"/>
      <c r="AF142" s="27"/>
      <c r="AG142" s="49"/>
    </row>
    <row r="143" spans="1:33" x14ac:dyDescent="0.3">
      <c r="A143" s="11">
        <v>1</v>
      </c>
      <c r="B143" s="449" t="s">
        <v>70</v>
      </c>
      <c r="C143" s="449"/>
      <c r="D143" s="449"/>
      <c r="H143" s="20"/>
      <c r="I143" s="12"/>
      <c r="J143" s="12"/>
      <c r="K143" s="231">
        <v>0</v>
      </c>
      <c r="L143" s="27"/>
      <c r="M143" s="28"/>
      <c r="N143" s="311"/>
      <c r="O143" s="27"/>
      <c r="P143" s="231">
        <v>0</v>
      </c>
      <c r="Q143" s="27"/>
      <c r="R143" s="28"/>
      <c r="S143" s="27"/>
      <c r="T143" s="27"/>
      <c r="U143" s="231">
        <v>0</v>
      </c>
      <c r="V143" s="27"/>
      <c r="W143" s="28"/>
      <c r="X143" s="311"/>
      <c r="Y143" s="27"/>
      <c r="Z143" s="231">
        <v>0</v>
      </c>
      <c r="AA143" s="27"/>
      <c r="AB143" s="28"/>
      <c r="AC143" s="27"/>
      <c r="AD143" s="27"/>
      <c r="AE143" s="231">
        <v>0</v>
      </c>
      <c r="AF143" s="27"/>
      <c r="AG143" s="49">
        <f>SUM(AE143,Z143,U143,P143,K143)</f>
        <v>0</v>
      </c>
    </row>
    <row r="144" spans="1:33" x14ac:dyDescent="0.3">
      <c r="A144" s="11">
        <v>2</v>
      </c>
      <c r="B144" s="449" t="s">
        <v>70</v>
      </c>
      <c r="C144" s="449"/>
      <c r="D144" s="449"/>
      <c r="H144" s="20"/>
      <c r="I144" s="12"/>
      <c r="J144" s="12"/>
      <c r="K144" s="231">
        <v>0</v>
      </c>
      <c r="L144" s="27"/>
      <c r="M144" s="28"/>
      <c r="N144" s="27"/>
      <c r="O144" s="27"/>
      <c r="P144" s="231">
        <v>0</v>
      </c>
      <c r="Q144" s="27"/>
      <c r="R144" s="28"/>
      <c r="S144" s="27"/>
      <c r="T144" s="27"/>
      <c r="U144" s="231">
        <v>0</v>
      </c>
      <c r="V144" s="27"/>
      <c r="W144" s="28"/>
      <c r="X144" s="27"/>
      <c r="Y144" s="27"/>
      <c r="Z144" s="231">
        <v>0</v>
      </c>
      <c r="AA144" s="27"/>
      <c r="AB144" s="28"/>
      <c r="AC144" s="27"/>
      <c r="AD144" s="27"/>
      <c r="AE144" s="231">
        <v>0</v>
      </c>
      <c r="AF144" s="27"/>
      <c r="AG144" s="49">
        <f t="shared" ref="AG144:AG145" si="51">SUM(AE144,Z144,U144,P144,K144)</f>
        <v>0</v>
      </c>
    </row>
    <row r="145" spans="1:33" x14ac:dyDescent="0.3">
      <c r="A145" s="11">
        <f t="shared" ref="A145" si="52">A144+1</f>
        <v>3</v>
      </c>
      <c r="B145" s="449" t="s">
        <v>70</v>
      </c>
      <c r="C145" s="449"/>
      <c r="D145" s="449"/>
      <c r="H145" s="20"/>
      <c r="I145" s="12"/>
      <c r="J145" s="12"/>
      <c r="K145" s="231">
        <v>0</v>
      </c>
      <c r="L145" s="27"/>
      <c r="M145" s="28"/>
      <c r="N145" s="27"/>
      <c r="O145" s="27"/>
      <c r="P145" s="231">
        <v>0</v>
      </c>
      <c r="Q145" s="27"/>
      <c r="R145" s="28"/>
      <c r="S145" s="27"/>
      <c r="T145" s="27"/>
      <c r="U145" s="231">
        <v>0</v>
      </c>
      <c r="V145" s="27"/>
      <c r="W145" s="28"/>
      <c r="X145" s="27"/>
      <c r="Y145" s="27"/>
      <c r="Z145" s="231">
        <v>0</v>
      </c>
      <c r="AA145" s="27"/>
      <c r="AB145" s="28"/>
      <c r="AC145" s="27"/>
      <c r="AD145" s="27"/>
      <c r="AE145" s="231">
        <v>0</v>
      </c>
      <c r="AF145" s="27"/>
      <c r="AG145" s="49">
        <f t="shared" si="51"/>
        <v>0</v>
      </c>
    </row>
    <row r="146" spans="1:33" ht="12.5" x14ac:dyDescent="0.25">
      <c r="A146" s="103" t="s">
        <v>288</v>
      </c>
      <c r="B146" s="81" t="s">
        <v>84</v>
      </c>
      <c r="C146" s="12"/>
      <c r="D146" s="12"/>
      <c r="H146" s="20"/>
      <c r="I146" s="12"/>
      <c r="J146" s="12"/>
      <c r="K146" s="51"/>
      <c r="L146" s="27"/>
      <c r="M146" s="28"/>
      <c r="N146" s="27"/>
      <c r="O146" s="27"/>
      <c r="P146" s="51"/>
      <c r="Q146" s="27"/>
      <c r="R146" s="28"/>
      <c r="S146" s="27"/>
      <c r="T146" s="27"/>
      <c r="U146" s="51"/>
      <c r="V146" s="27"/>
      <c r="W146" s="28"/>
      <c r="X146" s="27"/>
      <c r="Y146" s="27"/>
      <c r="Z146" s="51"/>
      <c r="AA146" s="27"/>
      <c r="AB146" s="28"/>
      <c r="AC146" s="27"/>
      <c r="AD146" s="27"/>
      <c r="AE146" s="51"/>
      <c r="AF146" s="27"/>
      <c r="AG146" s="49"/>
    </row>
    <row r="147" spans="1:33" x14ac:dyDescent="0.3">
      <c r="A147" s="11">
        <v>1</v>
      </c>
      <c r="B147" s="449" t="s">
        <v>70</v>
      </c>
      <c r="C147" s="449"/>
      <c r="D147" s="449"/>
      <c r="H147" s="20"/>
      <c r="I147" s="12"/>
      <c r="J147" s="12"/>
      <c r="K147" s="231">
        <v>0</v>
      </c>
      <c r="L147" s="27"/>
      <c r="M147" s="28"/>
      <c r="N147" s="27"/>
      <c r="O147" s="27"/>
      <c r="P147" s="231">
        <v>0</v>
      </c>
      <c r="Q147" s="27"/>
      <c r="R147" s="28"/>
      <c r="S147" s="27"/>
      <c r="T147" s="27"/>
      <c r="U147" s="231">
        <v>0</v>
      </c>
      <c r="V147" s="27"/>
      <c r="W147" s="28"/>
      <c r="X147" s="27"/>
      <c r="Y147" s="27"/>
      <c r="Z147" s="231">
        <v>0</v>
      </c>
      <c r="AA147" s="27"/>
      <c r="AB147" s="28"/>
      <c r="AC147" s="27"/>
      <c r="AD147" s="27"/>
      <c r="AE147" s="231">
        <v>0</v>
      </c>
      <c r="AF147" s="27"/>
      <c r="AG147" s="49">
        <f>SUM(AE147,Z147,U147,P147,K147)</f>
        <v>0</v>
      </c>
    </row>
    <row r="148" spans="1:33" x14ac:dyDescent="0.3">
      <c r="A148" s="11">
        <v>2</v>
      </c>
      <c r="B148" s="449" t="s">
        <v>70</v>
      </c>
      <c r="C148" s="449"/>
      <c r="D148" s="449"/>
      <c r="H148" s="20"/>
      <c r="I148" s="12"/>
      <c r="J148" s="12"/>
      <c r="K148" s="231">
        <v>0</v>
      </c>
      <c r="L148" s="27"/>
      <c r="M148" s="28"/>
      <c r="N148" s="27"/>
      <c r="O148" s="27"/>
      <c r="P148" s="231">
        <v>0</v>
      </c>
      <c r="Q148" s="27"/>
      <c r="R148" s="28"/>
      <c r="S148" s="27"/>
      <c r="T148" s="27"/>
      <c r="U148" s="231">
        <v>0</v>
      </c>
      <c r="V148" s="27"/>
      <c r="W148" s="28"/>
      <c r="X148" s="27"/>
      <c r="Y148" s="27"/>
      <c r="Z148" s="231">
        <v>0</v>
      </c>
      <c r="AA148" s="27"/>
      <c r="AB148" s="28"/>
      <c r="AC148" s="27"/>
      <c r="AD148" s="27"/>
      <c r="AE148" s="231">
        <v>0</v>
      </c>
      <c r="AF148" s="27"/>
      <c r="AG148" s="49">
        <f t="shared" ref="AG148:AG149" si="53">SUM(AE148,Z148,U148,P148,K148)</f>
        <v>0</v>
      </c>
    </row>
    <row r="149" spans="1:33" x14ac:dyDescent="0.3">
      <c r="A149" s="11">
        <f t="shared" ref="A149" si="54">A148+1</f>
        <v>3</v>
      </c>
      <c r="B149" s="449" t="s">
        <v>70</v>
      </c>
      <c r="C149" s="449"/>
      <c r="D149" s="449"/>
      <c r="H149" s="20"/>
      <c r="I149" s="12"/>
      <c r="J149" s="12"/>
      <c r="K149" s="231">
        <v>0</v>
      </c>
      <c r="L149" s="27"/>
      <c r="M149" s="28"/>
      <c r="N149" s="27"/>
      <c r="O149" s="27"/>
      <c r="P149" s="231">
        <v>0</v>
      </c>
      <c r="Q149" s="27"/>
      <c r="R149" s="28"/>
      <c r="S149" s="27"/>
      <c r="T149" s="27"/>
      <c r="U149" s="231">
        <v>0</v>
      </c>
      <c r="V149" s="27"/>
      <c r="W149" s="28"/>
      <c r="X149" s="27"/>
      <c r="Y149" s="27"/>
      <c r="Z149" s="231">
        <v>0</v>
      </c>
      <c r="AA149" s="27"/>
      <c r="AB149" s="28"/>
      <c r="AC149" s="27"/>
      <c r="AD149" s="27"/>
      <c r="AE149" s="231">
        <v>0</v>
      </c>
      <c r="AF149" s="27"/>
      <c r="AG149" s="49">
        <f t="shared" si="53"/>
        <v>0</v>
      </c>
    </row>
    <row r="150" spans="1:33" ht="12.5" x14ac:dyDescent="0.25">
      <c r="A150" s="11"/>
      <c r="B150" s="12"/>
      <c r="C150" s="12"/>
      <c r="D150" s="12"/>
      <c r="H150" s="20"/>
      <c r="I150" s="12"/>
      <c r="J150" s="12"/>
      <c r="K150" s="51"/>
      <c r="L150" s="27"/>
      <c r="M150" s="28"/>
      <c r="N150" s="27"/>
      <c r="O150" s="27"/>
      <c r="P150" s="51"/>
      <c r="Q150" s="27"/>
      <c r="R150" s="28"/>
      <c r="S150" s="27"/>
      <c r="T150" s="27"/>
      <c r="U150" s="51"/>
      <c r="V150" s="27"/>
      <c r="W150" s="28"/>
      <c r="X150" s="27"/>
      <c r="Y150" s="27"/>
      <c r="Z150" s="51"/>
      <c r="AA150" s="27"/>
      <c r="AB150" s="28"/>
      <c r="AC150" s="27"/>
      <c r="AD150" s="27"/>
      <c r="AE150" s="51"/>
      <c r="AF150" s="27"/>
      <c r="AG150" s="49"/>
    </row>
    <row r="151" spans="1:33" s="18" customFormat="1" ht="12.75" customHeight="1" x14ac:dyDescent="0.25">
      <c r="A151" s="222" t="s">
        <v>85</v>
      </c>
      <c r="B151" s="199"/>
      <c r="C151" s="199"/>
      <c r="D151" s="199"/>
      <c r="E151" s="200"/>
      <c r="F151" s="200"/>
      <c r="G151" s="200"/>
      <c r="H151" s="201"/>
      <c r="I151" s="199"/>
      <c r="J151" s="199"/>
      <c r="K151" s="202">
        <f>SUM(K126:K149)</f>
        <v>0</v>
      </c>
      <c r="L151" s="213"/>
      <c r="M151" s="214"/>
      <c r="N151" s="213"/>
      <c r="O151" s="213"/>
      <c r="P151" s="202">
        <f>SUM(P126:P149)</f>
        <v>0</v>
      </c>
      <c r="Q151" s="213"/>
      <c r="R151" s="214"/>
      <c r="S151" s="213"/>
      <c r="T151" s="213"/>
      <c r="U151" s="202">
        <f>SUM(U126:U149)</f>
        <v>0</v>
      </c>
      <c r="V151" s="213"/>
      <c r="W151" s="214"/>
      <c r="X151" s="213"/>
      <c r="Y151" s="213"/>
      <c r="Z151" s="202">
        <f>SUM(Z126:Z149)</f>
        <v>0</v>
      </c>
      <c r="AA151" s="213"/>
      <c r="AB151" s="214"/>
      <c r="AC151" s="213"/>
      <c r="AD151" s="213"/>
      <c r="AE151" s="202">
        <f>SUM(AE126:AE149)</f>
        <v>0</v>
      </c>
      <c r="AF151" s="213"/>
      <c r="AG151" s="223">
        <f>SUM(AE151,Z151,U151,P151,K151)</f>
        <v>0</v>
      </c>
    </row>
    <row r="152" spans="1:33" customFormat="1" ht="12.75" customHeight="1" thickBot="1" x14ac:dyDescent="0.4">
      <c r="G152" s="29"/>
      <c r="H152" s="20"/>
      <c r="I152" s="12"/>
      <c r="J152" s="12"/>
      <c r="K152" s="51"/>
      <c r="L152" s="27"/>
      <c r="M152" s="28"/>
      <c r="N152" s="27"/>
      <c r="O152" s="27"/>
      <c r="P152" s="51"/>
      <c r="Q152" s="27"/>
      <c r="R152" s="28"/>
      <c r="S152" s="27"/>
      <c r="T152" s="27"/>
      <c r="U152" s="51"/>
      <c r="V152" s="27"/>
      <c r="W152" s="28"/>
      <c r="X152" s="27"/>
      <c r="Y152" s="27"/>
      <c r="Z152" s="51"/>
      <c r="AA152" s="27"/>
      <c r="AB152" s="28"/>
      <c r="AC152" s="27"/>
      <c r="AD152" s="27"/>
      <c r="AE152" s="51"/>
      <c r="AF152" s="27"/>
      <c r="AG152" s="49"/>
    </row>
    <row r="153" spans="1:33" customFormat="1" ht="12.75" customHeight="1" thickBot="1" x14ac:dyDescent="0.4">
      <c r="A153" s="444" t="s">
        <v>86</v>
      </c>
      <c r="B153" s="445"/>
      <c r="C153" s="169"/>
      <c r="D153" s="169"/>
      <c r="E153" s="169"/>
      <c r="F153" s="169"/>
      <c r="G153" s="170"/>
      <c r="H153" s="171"/>
      <c r="I153" s="172"/>
      <c r="J153" s="172"/>
      <c r="K153" s="173">
        <f>K55+K71+K79+K91+K100+K111+K118+K151</f>
        <v>0</v>
      </c>
      <c r="L153" s="174"/>
      <c r="M153" s="175"/>
      <c r="N153" s="174"/>
      <c r="O153" s="174"/>
      <c r="P153" s="173">
        <f>P55+P71+P79+P91+P100+P111+P118+P151</f>
        <v>0</v>
      </c>
      <c r="Q153" s="174"/>
      <c r="R153" s="175"/>
      <c r="S153" s="174"/>
      <c r="T153" s="174"/>
      <c r="U153" s="173">
        <f>U55+U71+U79+U91+U100+U111+U118+U151</f>
        <v>0</v>
      </c>
      <c r="V153" s="174"/>
      <c r="W153" s="175"/>
      <c r="X153" s="174"/>
      <c r="Y153" s="174"/>
      <c r="Z153" s="173">
        <f>Z55+Z71+Z79+Z91+Z100+Z111+Z118+Z151</f>
        <v>0</v>
      </c>
      <c r="AA153" s="174"/>
      <c r="AB153" s="175"/>
      <c r="AC153" s="174"/>
      <c r="AD153" s="174"/>
      <c r="AE153" s="173">
        <f>AE55+AE71+AE79+AE91+AE100+AE111+AE118+AE151</f>
        <v>0</v>
      </c>
      <c r="AF153" s="174"/>
      <c r="AG153" s="173">
        <f>AG55+AG71+AG79+AG91+AG100+AG111+AG118+AG151</f>
        <v>0</v>
      </c>
    </row>
    <row r="154" spans="1:33" ht="12.5" x14ac:dyDescent="0.25">
      <c r="A154" s="438" t="s">
        <v>87</v>
      </c>
      <c r="B154" s="439"/>
      <c r="C154" s="33"/>
      <c r="D154" s="33"/>
      <c r="H154" s="20"/>
      <c r="I154" s="12"/>
      <c r="J154" s="12"/>
      <c r="K154" s="51"/>
      <c r="L154" s="27"/>
      <c r="M154" s="28"/>
      <c r="N154" s="27"/>
      <c r="O154" s="27"/>
      <c r="P154" s="51"/>
      <c r="Q154" s="27"/>
      <c r="R154" s="28"/>
      <c r="S154" s="27"/>
      <c r="T154" s="27"/>
      <c r="U154" s="51"/>
      <c r="V154" s="27"/>
      <c r="W154" s="28"/>
      <c r="X154" s="27"/>
      <c r="Y154" s="27"/>
      <c r="Z154" s="51"/>
      <c r="AA154" s="27"/>
      <c r="AB154" s="28"/>
      <c r="AC154" s="27"/>
      <c r="AD154" s="27"/>
      <c r="AE154" s="51"/>
      <c r="AF154" s="27"/>
      <c r="AG154" s="49"/>
    </row>
    <row r="155" spans="1:33" ht="13.5" thickBot="1" x14ac:dyDescent="0.35">
      <c r="E155" s="29" t="s">
        <v>121</v>
      </c>
      <c r="H155" s="20"/>
      <c r="I155" s="12"/>
      <c r="J155" s="12"/>
      <c r="K155" s="51"/>
      <c r="L155" s="27"/>
      <c r="M155" s="28"/>
      <c r="N155" s="27"/>
      <c r="O155" s="27"/>
      <c r="P155" s="51"/>
      <c r="Q155" s="27"/>
      <c r="R155" s="28"/>
      <c r="S155" s="27"/>
      <c r="T155" s="27"/>
      <c r="U155" s="51"/>
      <c r="V155" s="27"/>
      <c r="W155" s="28"/>
      <c r="X155" s="27"/>
      <c r="Y155" s="27"/>
      <c r="Z155" s="51"/>
      <c r="AA155" s="27"/>
      <c r="AB155" s="28"/>
      <c r="AC155" s="27"/>
      <c r="AD155" s="27"/>
      <c r="AE155" s="51"/>
      <c r="AF155" s="27"/>
      <c r="AG155" s="49"/>
    </row>
    <row r="156" spans="1:33" thickBot="1" x14ac:dyDescent="0.3">
      <c r="A156" s="18" t="s">
        <v>88</v>
      </c>
      <c r="B156" s="1" t="s">
        <v>122</v>
      </c>
      <c r="C156" s="167" t="s">
        <v>89</v>
      </c>
      <c r="D156" s="329"/>
      <c r="E156" s="316"/>
      <c r="G156" s="32" t="s">
        <v>90</v>
      </c>
      <c r="H156" s="20"/>
      <c r="I156" s="12"/>
      <c r="J156" s="27"/>
      <c r="K156" s="51">
        <f>K153-K79-K118+K123-K151</f>
        <v>0</v>
      </c>
      <c r="L156" s="17"/>
      <c r="M156" s="28"/>
      <c r="N156" s="27"/>
      <c r="O156" s="27"/>
      <c r="P156" s="51">
        <f>P153-P79-P118+P123-P151</f>
        <v>0</v>
      </c>
      <c r="Q156" s="17"/>
      <c r="R156" s="28"/>
      <c r="S156" s="27"/>
      <c r="T156" s="27"/>
      <c r="U156" s="51">
        <f>U153-U79-U118+U123-U151</f>
        <v>0</v>
      </c>
      <c r="V156" s="17"/>
      <c r="W156" s="28"/>
      <c r="X156" s="27"/>
      <c r="Y156" s="27"/>
      <c r="Z156" s="51">
        <f>Z153-Z79-Z118+Z123-Z151</f>
        <v>0</v>
      </c>
      <c r="AA156" s="17"/>
      <c r="AB156" s="28"/>
      <c r="AC156" s="27"/>
      <c r="AD156" s="27"/>
      <c r="AE156" s="51">
        <f>AE153-AE79-AE118+AE123-AE151</f>
        <v>0</v>
      </c>
      <c r="AF156" s="23"/>
      <c r="AG156" s="49"/>
    </row>
    <row r="157" spans="1:33" ht="12.5" x14ac:dyDescent="0.25">
      <c r="A157" s="18"/>
      <c r="B157" s="164"/>
      <c r="C157" s="33"/>
      <c r="D157" s="33"/>
      <c r="E157" s="165"/>
      <c r="F157" s="32"/>
      <c r="G157" s="234" t="s">
        <v>91</v>
      </c>
      <c r="H157" s="235"/>
      <c r="I157" s="258"/>
      <c r="J157" s="236"/>
      <c r="K157" s="220">
        <f>K156*$E$156</f>
        <v>0</v>
      </c>
      <c r="L157" s="237"/>
      <c r="M157" s="238"/>
      <c r="N157" s="261"/>
      <c r="O157" s="239"/>
      <c r="P157" s="220">
        <f>P156*$E$156</f>
        <v>0</v>
      </c>
      <c r="Q157" s="237"/>
      <c r="R157" s="238"/>
      <c r="S157" s="261"/>
      <c r="T157" s="239"/>
      <c r="U157" s="220">
        <f>U156*$E$156</f>
        <v>0</v>
      </c>
      <c r="V157" s="237"/>
      <c r="W157" s="238"/>
      <c r="X157" s="261"/>
      <c r="Y157" s="239"/>
      <c r="Z157" s="220">
        <f>Z156*$E$156</f>
        <v>0</v>
      </c>
      <c r="AA157" s="237"/>
      <c r="AB157" s="238"/>
      <c r="AC157" s="261"/>
      <c r="AD157" s="239"/>
      <c r="AE157" s="220">
        <f>AE156*$E$156</f>
        <v>0</v>
      </c>
      <c r="AF157" s="237"/>
      <c r="AG157" s="223">
        <f>SUM(AE157,Z157,U157,P157,K157)</f>
        <v>0</v>
      </c>
    </row>
    <row r="158" spans="1:33" ht="12.5" x14ac:dyDescent="0.25">
      <c r="A158" s="18"/>
      <c r="B158" s="164"/>
      <c r="C158" s="33"/>
      <c r="D158" s="33"/>
      <c r="E158" s="165"/>
      <c r="F158" s="32"/>
      <c r="G158" s="32"/>
      <c r="H158" s="166"/>
      <c r="I158" s="259"/>
      <c r="J158" s="27"/>
      <c r="K158" s="51"/>
      <c r="L158" s="168"/>
      <c r="M158" s="113"/>
      <c r="N158" s="262"/>
      <c r="O158" s="27"/>
      <c r="P158" s="51"/>
      <c r="Q158" s="168"/>
      <c r="R158" s="113"/>
      <c r="S158" s="262"/>
      <c r="T158" s="27"/>
      <c r="U158" s="51"/>
      <c r="V158" s="168"/>
      <c r="W158" s="113"/>
      <c r="X158" s="262"/>
      <c r="Y158" s="27"/>
      <c r="Z158" s="51"/>
      <c r="AA158" s="168"/>
      <c r="AB158" s="113"/>
      <c r="AC158" s="262"/>
      <c r="AD158" s="27"/>
      <c r="AE158" s="51"/>
      <c r="AF158" s="23"/>
      <c r="AG158" s="133"/>
    </row>
    <row r="159" spans="1:33" thickBot="1" x14ac:dyDescent="0.3">
      <c r="A159" s="18" t="s">
        <v>92</v>
      </c>
      <c r="B159" s="164"/>
      <c r="C159" s="33"/>
      <c r="D159" s="33"/>
      <c r="E159" s="165" t="s">
        <v>93</v>
      </c>
      <c r="F159" s="32"/>
      <c r="G159" s="32"/>
      <c r="H159" s="166"/>
      <c r="I159" s="259"/>
      <c r="J159" s="27"/>
      <c r="K159" s="51"/>
      <c r="L159" s="168"/>
      <c r="M159" s="113"/>
      <c r="N159" s="262"/>
      <c r="O159" s="27"/>
      <c r="P159" s="51"/>
      <c r="Q159" s="168"/>
      <c r="R159" s="113"/>
      <c r="S159" s="262"/>
      <c r="T159" s="27"/>
      <c r="U159" s="51"/>
      <c r="V159" s="168"/>
      <c r="W159" s="113"/>
      <c r="X159" s="262"/>
      <c r="Y159" s="27"/>
      <c r="Z159" s="51"/>
      <c r="AA159" s="168"/>
      <c r="AB159" s="113"/>
      <c r="AC159" s="262"/>
      <c r="AD159" s="27"/>
      <c r="AE159" s="51"/>
      <c r="AF159" s="23"/>
      <c r="AG159" s="133"/>
    </row>
    <row r="160" spans="1:33" thickBot="1" x14ac:dyDescent="0.3">
      <c r="A160" s="11"/>
      <c r="B160" s="165" t="s">
        <v>94</v>
      </c>
      <c r="C160" s="167" t="s">
        <v>89</v>
      </c>
      <c r="D160" s="329"/>
      <c r="E160" s="316">
        <v>0.55000000000000004</v>
      </c>
      <c r="G160" s="32" t="s">
        <v>90</v>
      </c>
      <c r="H160" s="20"/>
      <c r="I160" s="12"/>
      <c r="J160" s="12"/>
      <c r="K160" s="51">
        <f>K45</f>
        <v>0</v>
      </c>
      <c r="L160" s="27"/>
      <c r="M160" s="28"/>
      <c r="N160" s="27"/>
      <c r="O160" s="27"/>
      <c r="P160" s="51">
        <f>P45</f>
        <v>0</v>
      </c>
      <c r="Q160" s="27"/>
      <c r="R160" s="28"/>
      <c r="S160" s="27"/>
      <c r="T160" s="27"/>
      <c r="U160" s="51">
        <f>U45</f>
        <v>0</v>
      </c>
      <c r="V160" s="27"/>
      <c r="W160" s="28"/>
      <c r="X160" s="27"/>
      <c r="Y160" s="27"/>
      <c r="Z160" s="51">
        <f>Z45</f>
        <v>0</v>
      </c>
      <c r="AA160" s="27"/>
      <c r="AB160" s="28"/>
      <c r="AC160" s="27"/>
      <c r="AD160" s="27"/>
      <c r="AE160" s="51">
        <f>AE45</f>
        <v>0</v>
      </c>
      <c r="AF160" s="27"/>
      <c r="AG160" s="49"/>
    </row>
    <row r="161" spans="1:33" x14ac:dyDescent="0.3">
      <c r="G161" s="234" t="s">
        <v>91</v>
      </c>
      <c r="H161" s="235"/>
      <c r="I161" s="258"/>
      <c r="J161" s="236"/>
      <c r="K161" s="220">
        <f>K160*$E$160</f>
        <v>0</v>
      </c>
      <c r="L161" s="240"/>
      <c r="M161" s="235"/>
      <c r="N161" s="258"/>
      <c r="O161" s="236"/>
      <c r="P161" s="220">
        <f>P160*$E$160</f>
        <v>0</v>
      </c>
      <c r="Q161" s="240"/>
      <c r="R161" s="235"/>
      <c r="S161" s="258"/>
      <c r="T161" s="236"/>
      <c r="U161" s="220">
        <f>U160*$E$160</f>
        <v>0</v>
      </c>
      <c r="V161" s="240"/>
      <c r="W161" s="235"/>
      <c r="X161" s="258"/>
      <c r="Y161" s="236"/>
      <c r="Z161" s="220">
        <f>Z160*$E$160</f>
        <v>0</v>
      </c>
      <c r="AA161" s="240"/>
      <c r="AB161" s="235"/>
      <c r="AC161" s="258"/>
      <c r="AD161" s="236"/>
      <c r="AE161" s="220">
        <f>AE160*$E$160</f>
        <v>0</v>
      </c>
      <c r="AF161" s="241"/>
      <c r="AG161" s="223">
        <f>SUM(AE161,Z161,U161,P161,K161)</f>
        <v>0</v>
      </c>
    </row>
    <row r="162" spans="1:33" ht="13.5" thickBot="1" x14ac:dyDescent="0.35">
      <c r="G162" s="32"/>
      <c r="H162" s="166"/>
      <c r="I162" s="259"/>
      <c r="J162" s="27"/>
      <c r="K162" s="51"/>
      <c r="L162" s="168"/>
      <c r="M162" s="113"/>
      <c r="N162" s="262"/>
      <c r="O162" s="27"/>
      <c r="P162" s="51"/>
      <c r="Q162" s="168"/>
      <c r="R162" s="113"/>
      <c r="S162" s="262"/>
      <c r="T162" s="27"/>
      <c r="U162" s="51"/>
      <c r="V162" s="168"/>
      <c r="W162" s="113"/>
      <c r="X162" s="262"/>
      <c r="Y162" s="27"/>
      <c r="Z162" s="51"/>
      <c r="AA162" s="168"/>
      <c r="AB162" s="113"/>
      <c r="AC162" s="262"/>
      <c r="AD162" s="27"/>
      <c r="AE162" s="51"/>
      <c r="AF162" s="23"/>
      <c r="AG162" s="133"/>
    </row>
    <row r="163" spans="1:33" thickBot="1" x14ac:dyDescent="0.3">
      <c r="A163" s="180" t="s">
        <v>95</v>
      </c>
      <c r="B163" s="122"/>
      <c r="C163" s="122"/>
      <c r="D163" s="122"/>
      <c r="E163" s="116"/>
      <c r="F163" s="116"/>
      <c r="G163" s="116"/>
      <c r="H163" s="123"/>
      <c r="I163" s="260"/>
      <c r="J163" s="124"/>
      <c r="K163" s="125">
        <f>K153+K157+K161</f>
        <v>0</v>
      </c>
      <c r="L163" s="126"/>
      <c r="M163" s="127"/>
      <c r="N163" s="126"/>
      <c r="O163" s="126"/>
      <c r="P163" s="125">
        <f>P153+P157+P161</f>
        <v>0</v>
      </c>
      <c r="Q163" s="126"/>
      <c r="R163" s="127"/>
      <c r="S163" s="126"/>
      <c r="T163" s="126"/>
      <c r="U163" s="125">
        <f>U153+U157+U161</f>
        <v>0</v>
      </c>
      <c r="V163" s="126"/>
      <c r="W163" s="127"/>
      <c r="X163" s="126"/>
      <c r="Y163" s="126"/>
      <c r="Z163" s="125">
        <f>Z153+Z157+Z161</f>
        <v>0</v>
      </c>
      <c r="AA163" s="126"/>
      <c r="AB163" s="127"/>
      <c r="AC163" s="126"/>
      <c r="AD163" s="126"/>
      <c r="AE163" s="125">
        <f>AE153+AE157+AE161</f>
        <v>0</v>
      </c>
      <c r="AF163" s="126"/>
      <c r="AG163" s="128">
        <f>SUM(AE163,Z163,U163,P163,K163)</f>
        <v>0</v>
      </c>
    </row>
    <row r="165" spans="1:33" x14ac:dyDescent="0.3">
      <c r="A165" s="176" t="s">
        <v>262</v>
      </c>
    </row>
    <row r="166" spans="1:33" thickBot="1" x14ac:dyDescent="0.3">
      <c r="A166" s="177" t="s">
        <v>96</v>
      </c>
    </row>
    <row r="167" spans="1:33" ht="13.5" thickBot="1" x14ac:dyDescent="0.35">
      <c r="A167" s="176" t="s">
        <v>97</v>
      </c>
      <c r="C167" s="1" t="s">
        <v>98</v>
      </c>
      <c r="G167" s="29" t="s">
        <v>99</v>
      </c>
      <c r="K167" s="249"/>
      <c r="P167" s="249"/>
      <c r="U167" s="249"/>
      <c r="Z167" s="249"/>
      <c r="AE167" s="249"/>
    </row>
    <row r="168" spans="1:33" x14ac:dyDescent="0.3">
      <c r="A168" s="176"/>
      <c r="G168" s="93" t="s">
        <v>100</v>
      </c>
      <c r="K168" s="43">
        <f>K167-K163</f>
        <v>0</v>
      </c>
      <c r="P168" s="43">
        <f>P167-P163</f>
        <v>0</v>
      </c>
      <c r="U168" s="43">
        <f>U167-U163</f>
        <v>0</v>
      </c>
      <c r="Z168" s="43">
        <f>Z167-Z163</f>
        <v>0</v>
      </c>
      <c r="AE168" s="43">
        <f>AE167-AE163</f>
        <v>0</v>
      </c>
    </row>
    <row r="169" spans="1:33" x14ac:dyDescent="0.3">
      <c r="A169" s="176"/>
    </row>
    <row r="170" spans="1:33" ht="13.5" thickBot="1" x14ac:dyDescent="0.35">
      <c r="A170" s="176"/>
      <c r="K170" s="43" t="s">
        <v>101</v>
      </c>
    </row>
    <row r="171" spans="1:33" ht="13.5" thickBot="1" x14ac:dyDescent="0.35">
      <c r="A171" s="176" t="s">
        <v>102</v>
      </c>
      <c r="C171" s="1" t="s">
        <v>103</v>
      </c>
      <c r="G171" s="29" t="s">
        <v>104</v>
      </c>
      <c r="K171" s="249"/>
      <c r="L171" s="2" t="s">
        <v>113</v>
      </c>
    </row>
    <row r="172" spans="1:33" x14ac:dyDescent="0.3">
      <c r="A172" s="176"/>
      <c r="G172" s="93" t="s">
        <v>100</v>
      </c>
      <c r="K172" s="43">
        <f>K171-AG163</f>
        <v>0</v>
      </c>
    </row>
    <row r="173" spans="1:33" ht="13.5" thickBot="1" x14ac:dyDescent="0.35">
      <c r="A173" s="176"/>
    </row>
    <row r="174" spans="1:33" ht="25.5" customHeight="1" thickBot="1" x14ac:dyDescent="0.35">
      <c r="A174" s="176" t="s">
        <v>105</v>
      </c>
      <c r="C174" s="437" t="s">
        <v>106</v>
      </c>
      <c r="D174" s="437"/>
      <c r="E174" s="437"/>
      <c r="F174" s="437"/>
      <c r="G174" s="179" t="s">
        <v>107</v>
      </c>
      <c r="K174" s="250"/>
    </row>
    <row r="175" spans="1:33" ht="25.5" customHeight="1" x14ac:dyDescent="0.3">
      <c r="A175" s="176"/>
      <c r="C175" s="178"/>
      <c r="D175" s="178"/>
      <c r="E175" s="178"/>
      <c r="F175" s="178"/>
      <c r="G175" s="179" t="s">
        <v>108</v>
      </c>
      <c r="K175" s="181">
        <f>IFERROR(AG151/AG163,0)</f>
        <v>0</v>
      </c>
    </row>
    <row r="176" spans="1:33" x14ac:dyDescent="0.3">
      <c r="A176" s="176"/>
      <c r="G176" s="93" t="s">
        <v>100</v>
      </c>
      <c r="K176" s="181">
        <f>K174-K175</f>
        <v>0</v>
      </c>
    </row>
  </sheetData>
  <mergeCells count="25">
    <mergeCell ref="B145:D145"/>
    <mergeCell ref="B147:D147"/>
    <mergeCell ref="A104:B104"/>
    <mergeCell ref="A118:G118"/>
    <mergeCell ref="A120:F120"/>
    <mergeCell ref="B143:D143"/>
    <mergeCell ref="B144:D144"/>
    <mergeCell ref="A102:E102"/>
    <mergeCell ref="A1:AG1"/>
    <mergeCell ref="A3:AG3"/>
    <mergeCell ref="A8:B8"/>
    <mergeCell ref="A16:B16"/>
    <mergeCell ref="A23:B23"/>
    <mergeCell ref="A30:B30"/>
    <mergeCell ref="A47:B47"/>
    <mergeCell ref="F58:G58"/>
    <mergeCell ref="B70:E70"/>
    <mergeCell ref="A73:G73"/>
    <mergeCell ref="A81:E81"/>
    <mergeCell ref="A2:AG2"/>
    <mergeCell ref="B148:D148"/>
    <mergeCell ref="B149:D149"/>
    <mergeCell ref="A153:B153"/>
    <mergeCell ref="A154:B154"/>
    <mergeCell ref="C174:F174"/>
  </mergeCells>
  <dataValidations count="1">
    <dataValidation type="list" allowBlank="1" showInputMessage="1" showErrorMessage="1" sqref="D10:D15" xr:uid="{CAB29029-F5DD-447E-8D6B-643115524EAE}">
      <formula1>"academic, summer"</formula1>
    </dataValidation>
  </dataValidations>
  <hyperlinks>
    <hyperlink ref="F58:G58" r:id="rId1" location="tab--pov-mileage" display="Rate per mile (2025) - check the current rate)" xr:uid="{273354BA-C7E2-43BE-A1CC-3B8991DC89E4}"/>
  </hyperlinks>
  <pageMargins left="0.5" right="0.5" top="0.5" bottom="0.5" header="0.3" footer="0.3"/>
  <pageSetup scale="37" fitToHeight="0" orientation="landscape" r:id="rId2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35B8-88B5-419B-85F3-D5820AE5777B}">
  <sheetPr codeName="Sheet7">
    <pageSetUpPr fitToPage="1"/>
  </sheetPr>
  <dimension ref="A1:R21"/>
  <sheetViews>
    <sheetView zoomScale="110" zoomScaleNormal="110" zoomScaleSheetLayoutView="120" zoomScalePageLayoutView="125" workbookViewId="0">
      <selection activeCell="D4" sqref="D4"/>
    </sheetView>
  </sheetViews>
  <sheetFormatPr defaultColWidth="8.7265625" defaultRowHeight="13" x14ac:dyDescent="0.3"/>
  <cols>
    <col min="1" max="1" width="7" style="3" customWidth="1"/>
    <col min="2" max="2" width="26.7265625" style="1" customWidth="1"/>
    <col min="3" max="3" width="16.7265625" style="1" customWidth="1"/>
    <col min="4" max="4" width="13.81640625" style="29" customWidth="1"/>
    <col min="5" max="5" width="11.7265625" style="29" customWidth="1"/>
    <col min="6" max="6" width="14.26953125" style="29" customWidth="1"/>
    <col min="7" max="7" width="15" style="43" bestFit="1" customWidth="1"/>
    <col min="8" max="8" width="5" style="2" customWidth="1"/>
    <col min="9" max="9" width="15.54296875" style="43" bestFit="1" customWidth="1"/>
    <col min="10" max="10" width="5.453125" style="2" customWidth="1"/>
    <col min="11" max="11" width="15.7265625" style="43" customWidth="1"/>
    <col min="12" max="12" width="5.7265625" style="2" customWidth="1"/>
    <col min="13" max="13" width="12.1796875" style="43" bestFit="1" customWidth="1"/>
    <col min="14" max="14" width="5.1796875" style="2" customWidth="1"/>
    <col min="15" max="15" width="12.1796875" style="43" bestFit="1" customWidth="1"/>
    <col min="16" max="16" width="3.453125" style="2" customWidth="1"/>
    <col min="17" max="17" width="13.26953125" style="43" customWidth="1"/>
    <col min="18" max="18" width="17.81640625" style="1" customWidth="1"/>
    <col min="19" max="237" width="8.7265625" style="1"/>
    <col min="238" max="238" width="7" style="1" customWidth="1"/>
    <col min="239" max="239" width="33.7265625" style="1" customWidth="1"/>
    <col min="240" max="240" width="7.7265625" style="1" customWidth="1"/>
    <col min="241" max="241" width="4.7265625" style="1" customWidth="1"/>
    <col min="242" max="242" width="6.26953125" style="1" customWidth="1"/>
    <col min="243" max="243" width="10.1796875" style="1" customWidth="1"/>
    <col min="244" max="244" width="2.26953125" style="1" customWidth="1"/>
    <col min="245" max="245" width="6.26953125" style="1" customWidth="1"/>
    <col min="246" max="246" width="11.453125" style="1" customWidth="1"/>
    <col min="247" max="247" width="2.7265625" style="1" customWidth="1"/>
    <col min="248" max="248" width="6.26953125" style="1" customWidth="1"/>
    <col min="249" max="249" width="13.26953125" style="1" customWidth="1"/>
    <col min="250" max="250" width="3" style="1" customWidth="1"/>
    <col min="251" max="251" width="6.26953125" style="1" customWidth="1"/>
    <col min="252" max="252" width="11.26953125" style="1" customWidth="1"/>
    <col min="253" max="253" width="3.26953125" style="1" customWidth="1"/>
    <col min="254" max="254" width="6.26953125" style="1" customWidth="1"/>
    <col min="255" max="255" width="11.453125" style="1" customWidth="1"/>
    <col min="256" max="256" width="3.453125" style="1" customWidth="1"/>
    <col min="257" max="257" width="13.26953125" style="1" customWidth="1"/>
    <col min="258" max="493" width="8.7265625" style="1"/>
    <col min="494" max="494" width="7" style="1" customWidth="1"/>
    <col min="495" max="495" width="33.7265625" style="1" customWidth="1"/>
    <col min="496" max="496" width="7.7265625" style="1" customWidth="1"/>
    <col min="497" max="497" width="4.7265625" style="1" customWidth="1"/>
    <col min="498" max="498" width="6.26953125" style="1" customWidth="1"/>
    <col min="499" max="499" width="10.1796875" style="1" customWidth="1"/>
    <col min="500" max="500" width="2.26953125" style="1" customWidth="1"/>
    <col min="501" max="501" width="6.26953125" style="1" customWidth="1"/>
    <col min="502" max="502" width="11.453125" style="1" customWidth="1"/>
    <col min="503" max="503" width="2.7265625" style="1" customWidth="1"/>
    <col min="504" max="504" width="6.26953125" style="1" customWidth="1"/>
    <col min="505" max="505" width="13.26953125" style="1" customWidth="1"/>
    <col min="506" max="506" width="3" style="1" customWidth="1"/>
    <col min="507" max="507" width="6.26953125" style="1" customWidth="1"/>
    <col min="508" max="508" width="11.26953125" style="1" customWidth="1"/>
    <col min="509" max="509" width="3.26953125" style="1" customWidth="1"/>
    <col min="510" max="510" width="6.26953125" style="1" customWidth="1"/>
    <col min="511" max="511" width="11.453125" style="1" customWidth="1"/>
    <col min="512" max="512" width="3.453125" style="1" customWidth="1"/>
    <col min="513" max="513" width="13.26953125" style="1" customWidth="1"/>
    <col min="514" max="749" width="8.7265625" style="1"/>
    <col min="750" max="750" width="7" style="1" customWidth="1"/>
    <col min="751" max="751" width="33.7265625" style="1" customWidth="1"/>
    <col min="752" max="752" width="7.7265625" style="1" customWidth="1"/>
    <col min="753" max="753" width="4.7265625" style="1" customWidth="1"/>
    <col min="754" max="754" width="6.26953125" style="1" customWidth="1"/>
    <col min="755" max="755" width="10.1796875" style="1" customWidth="1"/>
    <col min="756" max="756" width="2.26953125" style="1" customWidth="1"/>
    <col min="757" max="757" width="6.26953125" style="1" customWidth="1"/>
    <col min="758" max="758" width="11.453125" style="1" customWidth="1"/>
    <col min="759" max="759" width="2.7265625" style="1" customWidth="1"/>
    <col min="760" max="760" width="6.26953125" style="1" customWidth="1"/>
    <col min="761" max="761" width="13.26953125" style="1" customWidth="1"/>
    <col min="762" max="762" width="3" style="1" customWidth="1"/>
    <col min="763" max="763" width="6.26953125" style="1" customWidth="1"/>
    <col min="764" max="764" width="11.26953125" style="1" customWidth="1"/>
    <col min="765" max="765" width="3.26953125" style="1" customWidth="1"/>
    <col min="766" max="766" width="6.26953125" style="1" customWidth="1"/>
    <col min="767" max="767" width="11.453125" style="1" customWidth="1"/>
    <col min="768" max="768" width="3.453125" style="1" customWidth="1"/>
    <col min="769" max="769" width="13.26953125" style="1" customWidth="1"/>
    <col min="770" max="1005" width="8.7265625" style="1"/>
    <col min="1006" max="1006" width="7" style="1" customWidth="1"/>
    <col min="1007" max="1007" width="33.7265625" style="1" customWidth="1"/>
    <col min="1008" max="1008" width="7.7265625" style="1" customWidth="1"/>
    <col min="1009" max="1009" width="4.7265625" style="1" customWidth="1"/>
    <col min="1010" max="1010" width="6.26953125" style="1" customWidth="1"/>
    <col min="1011" max="1011" width="10.1796875" style="1" customWidth="1"/>
    <col min="1012" max="1012" width="2.26953125" style="1" customWidth="1"/>
    <col min="1013" max="1013" width="6.26953125" style="1" customWidth="1"/>
    <col min="1014" max="1014" width="11.453125" style="1" customWidth="1"/>
    <col min="1015" max="1015" width="2.7265625" style="1" customWidth="1"/>
    <col min="1016" max="1016" width="6.26953125" style="1" customWidth="1"/>
    <col min="1017" max="1017" width="13.26953125" style="1" customWidth="1"/>
    <col min="1018" max="1018" width="3" style="1" customWidth="1"/>
    <col min="1019" max="1019" width="6.26953125" style="1" customWidth="1"/>
    <col min="1020" max="1020" width="11.26953125" style="1" customWidth="1"/>
    <col min="1021" max="1021" width="3.26953125" style="1" customWidth="1"/>
    <col min="1022" max="1022" width="6.26953125" style="1" customWidth="1"/>
    <col min="1023" max="1023" width="11.453125" style="1" customWidth="1"/>
    <col min="1024" max="1024" width="3.453125" style="1" customWidth="1"/>
    <col min="1025" max="1025" width="13.26953125" style="1" customWidth="1"/>
    <col min="1026" max="1261" width="8.7265625" style="1"/>
    <col min="1262" max="1262" width="7" style="1" customWidth="1"/>
    <col min="1263" max="1263" width="33.7265625" style="1" customWidth="1"/>
    <col min="1264" max="1264" width="7.7265625" style="1" customWidth="1"/>
    <col min="1265" max="1265" width="4.7265625" style="1" customWidth="1"/>
    <col min="1266" max="1266" width="6.26953125" style="1" customWidth="1"/>
    <col min="1267" max="1267" width="10.1796875" style="1" customWidth="1"/>
    <col min="1268" max="1268" width="2.26953125" style="1" customWidth="1"/>
    <col min="1269" max="1269" width="6.26953125" style="1" customWidth="1"/>
    <col min="1270" max="1270" width="11.453125" style="1" customWidth="1"/>
    <col min="1271" max="1271" width="2.7265625" style="1" customWidth="1"/>
    <col min="1272" max="1272" width="6.26953125" style="1" customWidth="1"/>
    <col min="1273" max="1273" width="13.26953125" style="1" customWidth="1"/>
    <col min="1274" max="1274" width="3" style="1" customWidth="1"/>
    <col min="1275" max="1275" width="6.26953125" style="1" customWidth="1"/>
    <col min="1276" max="1276" width="11.26953125" style="1" customWidth="1"/>
    <col min="1277" max="1277" width="3.26953125" style="1" customWidth="1"/>
    <col min="1278" max="1278" width="6.26953125" style="1" customWidth="1"/>
    <col min="1279" max="1279" width="11.453125" style="1" customWidth="1"/>
    <col min="1280" max="1280" width="3.453125" style="1" customWidth="1"/>
    <col min="1281" max="1281" width="13.26953125" style="1" customWidth="1"/>
    <col min="1282" max="1517" width="8.7265625" style="1"/>
    <col min="1518" max="1518" width="7" style="1" customWidth="1"/>
    <col min="1519" max="1519" width="33.7265625" style="1" customWidth="1"/>
    <col min="1520" max="1520" width="7.7265625" style="1" customWidth="1"/>
    <col min="1521" max="1521" width="4.7265625" style="1" customWidth="1"/>
    <col min="1522" max="1522" width="6.26953125" style="1" customWidth="1"/>
    <col min="1523" max="1523" width="10.1796875" style="1" customWidth="1"/>
    <col min="1524" max="1524" width="2.26953125" style="1" customWidth="1"/>
    <col min="1525" max="1525" width="6.26953125" style="1" customWidth="1"/>
    <col min="1526" max="1526" width="11.453125" style="1" customWidth="1"/>
    <col min="1527" max="1527" width="2.7265625" style="1" customWidth="1"/>
    <col min="1528" max="1528" width="6.26953125" style="1" customWidth="1"/>
    <col min="1529" max="1529" width="13.26953125" style="1" customWidth="1"/>
    <col min="1530" max="1530" width="3" style="1" customWidth="1"/>
    <col min="1531" max="1531" width="6.26953125" style="1" customWidth="1"/>
    <col min="1532" max="1532" width="11.26953125" style="1" customWidth="1"/>
    <col min="1533" max="1533" width="3.26953125" style="1" customWidth="1"/>
    <col min="1534" max="1534" width="6.26953125" style="1" customWidth="1"/>
    <col min="1535" max="1535" width="11.453125" style="1" customWidth="1"/>
    <col min="1536" max="1536" width="3.453125" style="1" customWidth="1"/>
    <col min="1537" max="1537" width="13.26953125" style="1" customWidth="1"/>
    <col min="1538" max="1773" width="8.7265625" style="1"/>
    <col min="1774" max="1774" width="7" style="1" customWidth="1"/>
    <col min="1775" max="1775" width="33.7265625" style="1" customWidth="1"/>
    <col min="1776" max="1776" width="7.7265625" style="1" customWidth="1"/>
    <col min="1777" max="1777" width="4.7265625" style="1" customWidth="1"/>
    <col min="1778" max="1778" width="6.26953125" style="1" customWidth="1"/>
    <col min="1779" max="1779" width="10.1796875" style="1" customWidth="1"/>
    <col min="1780" max="1780" width="2.26953125" style="1" customWidth="1"/>
    <col min="1781" max="1781" width="6.26953125" style="1" customWidth="1"/>
    <col min="1782" max="1782" width="11.453125" style="1" customWidth="1"/>
    <col min="1783" max="1783" width="2.7265625" style="1" customWidth="1"/>
    <col min="1784" max="1784" width="6.26953125" style="1" customWidth="1"/>
    <col min="1785" max="1785" width="13.26953125" style="1" customWidth="1"/>
    <col min="1786" max="1786" width="3" style="1" customWidth="1"/>
    <col min="1787" max="1787" width="6.26953125" style="1" customWidth="1"/>
    <col min="1788" max="1788" width="11.26953125" style="1" customWidth="1"/>
    <col min="1789" max="1789" width="3.26953125" style="1" customWidth="1"/>
    <col min="1790" max="1790" width="6.26953125" style="1" customWidth="1"/>
    <col min="1791" max="1791" width="11.453125" style="1" customWidth="1"/>
    <col min="1792" max="1792" width="3.453125" style="1" customWidth="1"/>
    <col min="1793" max="1793" width="13.26953125" style="1" customWidth="1"/>
    <col min="1794" max="2029" width="8.7265625" style="1"/>
    <col min="2030" max="2030" width="7" style="1" customWidth="1"/>
    <col min="2031" max="2031" width="33.7265625" style="1" customWidth="1"/>
    <col min="2032" max="2032" width="7.7265625" style="1" customWidth="1"/>
    <col min="2033" max="2033" width="4.7265625" style="1" customWidth="1"/>
    <col min="2034" max="2034" width="6.26953125" style="1" customWidth="1"/>
    <col min="2035" max="2035" width="10.1796875" style="1" customWidth="1"/>
    <col min="2036" max="2036" width="2.26953125" style="1" customWidth="1"/>
    <col min="2037" max="2037" width="6.26953125" style="1" customWidth="1"/>
    <col min="2038" max="2038" width="11.453125" style="1" customWidth="1"/>
    <col min="2039" max="2039" width="2.7265625" style="1" customWidth="1"/>
    <col min="2040" max="2040" width="6.26953125" style="1" customWidth="1"/>
    <col min="2041" max="2041" width="13.26953125" style="1" customWidth="1"/>
    <col min="2042" max="2042" width="3" style="1" customWidth="1"/>
    <col min="2043" max="2043" width="6.26953125" style="1" customWidth="1"/>
    <col min="2044" max="2044" width="11.26953125" style="1" customWidth="1"/>
    <col min="2045" max="2045" width="3.26953125" style="1" customWidth="1"/>
    <col min="2046" max="2046" width="6.26953125" style="1" customWidth="1"/>
    <col min="2047" max="2047" width="11.453125" style="1" customWidth="1"/>
    <col min="2048" max="2048" width="3.453125" style="1" customWidth="1"/>
    <col min="2049" max="2049" width="13.26953125" style="1" customWidth="1"/>
    <col min="2050" max="2285" width="8.7265625" style="1"/>
    <col min="2286" max="2286" width="7" style="1" customWidth="1"/>
    <col min="2287" max="2287" width="33.7265625" style="1" customWidth="1"/>
    <col min="2288" max="2288" width="7.7265625" style="1" customWidth="1"/>
    <col min="2289" max="2289" width="4.7265625" style="1" customWidth="1"/>
    <col min="2290" max="2290" width="6.26953125" style="1" customWidth="1"/>
    <col min="2291" max="2291" width="10.1796875" style="1" customWidth="1"/>
    <col min="2292" max="2292" width="2.26953125" style="1" customWidth="1"/>
    <col min="2293" max="2293" width="6.26953125" style="1" customWidth="1"/>
    <col min="2294" max="2294" width="11.453125" style="1" customWidth="1"/>
    <col min="2295" max="2295" width="2.7265625" style="1" customWidth="1"/>
    <col min="2296" max="2296" width="6.26953125" style="1" customWidth="1"/>
    <col min="2297" max="2297" width="13.26953125" style="1" customWidth="1"/>
    <col min="2298" max="2298" width="3" style="1" customWidth="1"/>
    <col min="2299" max="2299" width="6.26953125" style="1" customWidth="1"/>
    <col min="2300" max="2300" width="11.26953125" style="1" customWidth="1"/>
    <col min="2301" max="2301" width="3.26953125" style="1" customWidth="1"/>
    <col min="2302" max="2302" width="6.26953125" style="1" customWidth="1"/>
    <col min="2303" max="2303" width="11.453125" style="1" customWidth="1"/>
    <col min="2304" max="2304" width="3.453125" style="1" customWidth="1"/>
    <col min="2305" max="2305" width="13.26953125" style="1" customWidth="1"/>
    <col min="2306" max="2541" width="8.7265625" style="1"/>
    <col min="2542" max="2542" width="7" style="1" customWidth="1"/>
    <col min="2543" max="2543" width="33.7265625" style="1" customWidth="1"/>
    <col min="2544" max="2544" width="7.7265625" style="1" customWidth="1"/>
    <col min="2545" max="2545" width="4.7265625" style="1" customWidth="1"/>
    <col min="2546" max="2546" width="6.26953125" style="1" customWidth="1"/>
    <col min="2547" max="2547" width="10.1796875" style="1" customWidth="1"/>
    <col min="2548" max="2548" width="2.26953125" style="1" customWidth="1"/>
    <col min="2549" max="2549" width="6.26953125" style="1" customWidth="1"/>
    <col min="2550" max="2550" width="11.453125" style="1" customWidth="1"/>
    <col min="2551" max="2551" width="2.7265625" style="1" customWidth="1"/>
    <col min="2552" max="2552" width="6.26953125" style="1" customWidth="1"/>
    <col min="2553" max="2553" width="13.26953125" style="1" customWidth="1"/>
    <col min="2554" max="2554" width="3" style="1" customWidth="1"/>
    <col min="2555" max="2555" width="6.26953125" style="1" customWidth="1"/>
    <col min="2556" max="2556" width="11.26953125" style="1" customWidth="1"/>
    <col min="2557" max="2557" width="3.26953125" style="1" customWidth="1"/>
    <col min="2558" max="2558" width="6.26953125" style="1" customWidth="1"/>
    <col min="2559" max="2559" width="11.453125" style="1" customWidth="1"/>
    <col min="2560" max="2560" width="3.453125" style="1" customWidth="1"/>
    <col min="2561" max="2561" width="13.26953125" style="1" customWidth="1"/>
    <col min="2562" max="2797" width="8.7265625" style="1"/>
    <col min="2798" max="2798" width="7" style="1" customWidth="1"/>
    <col min="2799" max="2799" width="33.7265625" style="1" customWidth="1"/>
    <col min="2800" max="2800" width="7.7265625" style="1" customWidth="1"/>
    <col min="2801" max="2801" width="4.7265625" style="1" customWidth="1"/>
    <col min="2802" max="2802" width="6.26953125" style="1" customWidth="1"/>
    <col min="2803" max="2803" width="10.1796875" style="1" customWidth="1"/>
    <col min="2804" max="2804" width="2.26953125" style="1" customWidth="1"/>
    <col min="2805" max="2805" width="6.26953125" style="1" customWidth="1"/>
    <col min="2806" max="2806" width="11.453125" style="1" customWidth="1"/>
    <col min="2807" max="2807" width="2.7265625" style="1" customWidth="1"/>
    <col min="2808" max="2808" width="6.26953125" style="1" customWidth="1"/>
    <col min="2809" max="2809" width="13.26953125" style="1" customWidth="1"/>
    <col min="2810" max="2810" width="3" style="1" customWidth="1"/>
    <col min="2811" max="2811" width="6.26953125" style="1" customWidth="1"/>
    <col min="2812" max="2812" width="11.26953125" style="1" customWidth="1"/>
    <col min="2813" max="2813" width="3.26953125" style="1" customWidth="1"/>
    <col min="2814" max="2814" width="6.26953125" style="1" customWidth="1"/>
    <col min="2815" max="2815" width="11.453125" style="1" customWidth="1"/>
    <col min="2816" max="2816" width="3.453125" style="1" customWidth="1"/>
    <col min="2817" max="2817" width="13.26953125" style="1" customWidth="1"/>
    <col min="2818" max="3053" width="8.7265625" style="1"/>
    <col min="3054" max="3054" width="7" style="1" customWidth="1"/>
    <col min="3055" max="3055" width="33.7265625" style="1" customWidth="1"/>
    <col min="3056" max="3056" width="7.7265625" style="1" customWidth="1"/>
    <col min="3057" max="3057" width="4.7265625" style="1" customWidth="1"/>
    <col min="3058" max="3058" width="6.26953125" style="1" customWidth="1"/>
    <col min="3059" max="3059" width="10.1796875" style="1" customWidth="1"/>
    <col min="3060" max="3060" width="2.26953125" style="1" customWidth="1"/>
    <col min="3061" max="3061" width="6.26953125" style="1" customWidth="1"/>
    <col min="3062" max="3062" width="11.453125" style="1" customWidth="1"/>
    <col min="3063" max="3063" width="2.7265625" style="1" customWidth="1"/>
    <col min="3064" max="3064" width="6.26953125" style="1" customWidth="1"/>
    <col min="3065" max="3065" width="13.26953125" style="1" customWidth="1"/>
    <col min="3066" max="3066" width="3" style="1" customWidth="1"/>
    <col min="3067" max="3067" width="6.26953125" style="1" customWidth="1"/>
    <col min="3068" max="3068" width="11.26953125" style="1" customWidth="1"/>
    <col min="3069" max="3069" width="3.26953125" style="1" customWidth="1"/>
    <col min="3070" max="3070" width="6.26953125" style="1" customWidth="1"/>
    <col min="3071" max="3071" width="11.453125" style="1" customWidth="1"/>
    <col min="3072" max="3072" width="3.453125" style="1" customWidth="1"/>
    <col min="3073" max="3073" width="13.26953125" style="1" customWidth="1"/>
    <col min="3074" max="3309" width="8.7265625" style="1"/>
    <col min="3310" max="3310" width="7" style="1" customWidth="1"/>
    <col min="3311" max="3311" width="33.7265625" style="1" customWidth="1"/>
    <col min="3312" max="3312" width="7.7265625" style="1" customWidth="1"/>
    <col min="3313" max="3313" width="4.7265625" style="1" customWidth="1"/>
    <col min="3314" max="3314" width="6.26953125" style="1" customWidth="1"/>
    <col min="3315" max="3315" width="10.1796875" style="1" customWidth="1"/>
    <col min="3316" max="3316" width="2.26953125" style="1" customWidth="1"/>
    <col min="3317" max="3317" width="6.26953125" style="1" customWidth="1"/>
    <col min="3318" max="3318" width="11.453125" style="1" customWidth="1"/>
    <col min="3319" max="3319" width="2.7265625" style="1" customWidth="1"/>
    <col min="3320" max="3320" width="6.26953125" style="1" customWidth="1"/>
    <col min="3321" max="3321" width="13.26953125" style="1" customWidth="1"/>
    <col min="3322" max="3322" width="3" style="1" customWidth="1"/>
    <col min="3323" max="3323" width="6.26953125" style="1" customWidth="1"/>
    <col min="3324" max="3324" width="11.26953125" style="1" customWidth="1"/>
    <col min="3325" max="3325" width="3.26953125" style="1" customWidth="1"/>
    <col min="3326" max="3326" width="6.26953125" style="1" customWidth="1"/>
    <col min="3327" max="3327" width="11.453125" style="1" customWidth="1"/>
    <col min="3328" max="3328" width="3.453125" style="1" customWidth="1"/>
    <col min="3329" max="3329" width="13.26953125" style="1" customWidth="1"/>
    <col min="3330" max="3565" width="8.7265625" style="1"/>
    <col min="3566" max="3566" width="7" style="1" customWidth="1"/>
    <col min="3567" max="3567" width="33.7265625" style="1" customWidth="1"/>
    <col min="3568" max="3568" width="7.7265625" style="1" customWidth="1"/>
    <col min="3569" max="3569" width="4.7265625" style="1" customWidth="1"/>
    <col min="3570" max="3570" width="6.26953125" style="1" customWidth="1"/>
    <col min="3571" max="3571" width="10.1796875" style="1" customWidth="1"/>
    <col min="3572" max="3572" width="2.26953125" style="1" customWidth="1"/>
    <col min="3573" max="3573" width="6.26953125" style="1" customWidth="1"/>
    <col min="3574" max="3574" width="11.453125" style="1" customWidth="1"/>
    <col min="3575" max="3575" width="2.7265625" style="1" customWidth="1"/>
    <col min="3576" max="3576" width="6.26953125" style="1" customWidth="1"/>
    <col min="3577" max="3577" width="13.26953125" style="1" customWidth="1"/>
    <col min="3578" max="3578" width="3" style="1" customWidth="1"/>
    <col min="3579" max="3579" width="6.26953125" style="1" customWidth="1"/>
    <col min="3580" max="3580" width="11.26953125" style="1" customWidth="1"/>
    <col min="3581" max="3581" width="3.26953125" style="1" customWidth="1"/>
    <col min="3582" max="3582" width="6.26953125" style="1" customWidth="1"/>
    <col min="3583" max="3583" width="11.453125" style="1" customWidth="1"/>
    <col min="3584" max="3584" width="3.453125" style="1" customWidth="1"/>
    <col min="3585" max="3585" width="13.26953125" style="1" customWidth="1"/>
    <col min="3586" max="3821" width="8.7265625" style="1"/>
    <col min="3822" max="3822" width="7" style="1" customWidth="1"/>
    <col min="3823" max="3823" width="33.7265625" style="1" customWidth="1"/>
    <col min="3824" max="3824" width="7.7265625" style="1" customWidth="1"/>
    <col min="3825" max="3825" width="4.7265625" style="1" customWidth="1"/>
    <col min="3826" max="3826" width="6.26953125" style="1" customWidth="1"/>
    <col min="3827" max="3827" width="10.1796875" style="1" customWidth="1"/>
    <col min="3828" max="3828" width="2.26953125" style="1" customWidth="1"/>
    <col min="3829" max="3829" width="6.26953125" style="1" customWidth="1"/>
    <col min="3830" max="3830" width="11.453125" style="1" customWidth="1"/>
    <col min="3831" max="3831" width="2.7265625" style="1" customWidth="1"/>
    <col min="3832" max="3832" width="6.26953125" style="1" customWidth="1"/>
    <col min="3833" max="3833" width="13.26953125" style="1" customWidth="1"/>
    <col min="3834" max="3834" width="3" style="1" customWidth="1"/>
    <col min="3835" max="3835" width="6.26953125" style="1" customWidth="1"/>
    <col min="3836" max="3836" width="11.26953125" style="1" customWidth="1"/>
    <col min="3837" max="3837" width="3.26953125" style="1" customWidth="1"/>
    <col min="3838" max="3838" width="6.26953125" style="1" customWidth="1"/>
    <col min="3839" max="3839" width="11.453125" style="1" customWidth="1"/>
    <col min="3840" max="3840" width="3.453125" style="1" customWidth="1"/>
    <col min="3841" max="3841" width="13.26953125" style="1" customWidth="1"/>
    <col min="3842" max="4077" width="8.7265625" style="1"/>
    <col min="4078" max="4078" width="7" style="1" customWidth="1"/>
    <col min="4079" max="4079" width="33.7265625" style="1" customWidth="1"/>
    <col min="4080" max="4080" width="7.7265625" style="1" customWidth="1"/>
    <col min="4081" max="4081" width="4.7265625" style="1" customWidth="1"/>
    <col min="4082" max="4082" width="6.26953125" style="1" customWidth="1"/>
    <col min="4083" max="4083" width="10.1796875" style="1" customWidth="1"/>
    <col min="4084" max="4084" width="2.26953125" style="1" customWidth="1"/>
    <col min="4085" max="4085" width="6.26953125" style="1" customWidth="1"/>
    <col min="4086" max="4086" width="11.453125" style="1" customWidth="1"/>
    <col min="4087" max="4087" width="2.7265625" style="1" customWidth="1"/>
    <col min="4088" max="4088" width="6.26953125" style="1" customWidth="1"/>
    <col min="4089" max="4089" width="13.26953125" style="1" customWidth="1"/>
    <col min="4090" max="4090" width="3" style="1" customWidth="1"/>
    <col min="4091" max="4091" width="6.26953125" style="1" customWidth="1"/>
    <col min="4092" max="4092" width="11.26953125" style="1" customWidth="1"/>
    <col min="4093" max="4093" width="3.26953125" style="1" customWidth="1"/>
    <col min="4094" max="4094" width="6.26953125" style="1" customWidth="1"/>
    <col min="4095" max="4095" width="11.453125" style="1" customWidth="1"/>
    <col min="4096" max="4096" width="3.453125" style="1" customWidth="1"/>
    <col min="4097" max="4097" width="13.26953125" style="1" customWidth="1"/>
    <col min="4098" max="4333" width="8.7265625" style="1"/>
    <col min="4334" max="4334" width="7" style="1" customWidth="1"/>
    <col min="4335" max="4335" width="33.7265625" style="1" customWidth="1"/>
    <col min="4336" max="4336" width="7.7265625" style="1" customWidth="1"/>
    <col min="4337" max="4337" width="4.7265625" style="1" customWidth="1"/>
    <col min="4338" max="4338" width="6.26953125" style="1" customWidth="1"/>
    <col min="4339" max="4339" width="10.1796875" style="1" customWidth="1"/>
    <col min="4340" max="4340" width="2.26953125" style="1" customWidth="1"/>
    <col min="4341" max="4341" width="6.26953125" style="1" customWidth="1"/>
    <col min="4342" max="4342" width="11.453125" style="1" customWidth="1"/>
    <col min="4343" max="4343" width="2.7265625" style="1" customWidth="1"/>
    <col min="4344" max="4344" width="6.26953125" style="1" customWidth="1"/>
    <col min="4345" max="4345" width="13.26953125" style="1" customWidth="1"/>
    <col min="4346" max="4346" width="3" style="1" customWidth="1"/>
    <col min="4347" max="4347" width="6.26953125" style="1" customWidth="1"/>
    <col min="4348" max="4348" width="11.26953125" style="1" customWidth="1"/>
    <col min="4349" max="4349" width="3.26953125" style="1" customWidth="1"/>
    <col min="4350" max="4350" width="6.26953125" style="1" customWidth="1"/>
    <col min="4351" max="4351" width="11.453125" style="1" customWidth="1"/>
    <col min="4352" max="4352" width="3.453125" style="1" customWidth="1"/>
    <col min="4353" max="4353" width="13.26953125" style="1" customWidth="1"/>
    <col min="4354" max="4589" width="8.7265625" style="1"/>
    <col min="4590" max="4590" width="7" style="1" customWidth="1"/>
    <col min="4591" max="4591" width="33.7265625" style="1" customWidth="1"/>
    <col min="4592" max="4592" width="7.7265625" style="1" customWidth="1"/>
    <col min="4593" max="4593" width="4.7265625" style="1" customWidth="1"/>
    <col min="4594" max="4594" width="6.26953125" style="1" customWidth="1"/>
    <col min="4595" max="4595" width="10.1796875" style="1" customWidth="1"/>
    <col min="4596" max="4596" width="2.26953125" style="1" customWidth="1"/>
    <col min="4597" max="4597" width="6.26953125" style="1" customWidth="1"/>
    <col min="4598" max="4598" width="11.453125" style="1" customWidth="1"/>
    <col min="4599" max="4599" width="2.7265625" style="1" customWidth="1"/>
    <col min="4600" max="4600" width="6.26953125" style="1" customWidth="1"/>
    <col min="4601" max="4601" width="13.26953125" style="1" customWidth="1"/>
    <col min="4602" max="4602" width="3" style="1" customWidth="1"/>
    <col min="4603" max="4603" width="6.26953125" style="1" customWidth="1"/>
    <col min="4604" max="4604" width="11.26953125" style="1" customWidth="1"/>
    <col min="4605" max="4605" width="3.26953125" style="1" customWidth="1"/>
    <col min="4606" max="4606" width="6.26953125" style="1" customWidth="1"/>
    <col min="4607" max="4607" width="11.453125" style="1" customWidth="1"/>
    <col min="4608" max="4608" width="3.453125" style="1" customWidth="1"/>
    <col min="4609" max="4609" width="13.26953125" style="1" customWidth="1"/>
    <col min="4610" max="4845" width="8.7265625" style="1"/>
    <col min="4846" max="4846" width="7" style="1" customWidth="1"/>
    <col min="4847" max="4847" width="33.7265625" style="1" customWidth="1"/>
    <col min="4848" max="4848" width="7.7265625" style="1" customWidth="1"/>
    <col min="4849" max="4849" width="4.7265625" style="1" customWidth="1"/>
    <col min="4850" max="4850" width="6.26953125" style="1" customWidth="1"/>
    <col min="4851" max="4851" width="10.1796875" style="1" customWidth="1"/>
    <col min="4852" max="4852" width="2.26953125" style="1" customWidth="1"/>
    <col min="4853" max="4853" width="6.26953125" style="1" customWidth="1"/>
    <col min="4854" max="4854" width="11.453125" style="1" customWidth="1"/>
    <col min="4855" max="4855" width="2.7265625" style="1" customWidth="1"/>
    <col min="4856" max="4856" width="6.26953125" style="1" customWidth="1"/>
    <col min="4857" max="4857" width="13.26953125" style="1" customWidth="1"/>
    <col min="4858" max="4858" width="3" style="1" customWidth="1"/>
    <col min="4859" max="4859" width="6.26953125" style="1" customWidth="1"/>
    <col min="4860" max="4860" width="11.26953125" style="1" customWidth="1"/>
    <col min="4861" max="4861" width="3.26953125" style="1" customWidth="1"/>
    <col min="4862" max="4862" width="6.26953125" style="1" customWidth="1"/>
    <col min="4863" max="4863" width="11.453125" style="1" customWidth="1"/>
    <col min="4864" max="4864" width="3.453125" style="1" customWidth="1"/>
    <col min="4865" max="4865" width="13.26953125" style="1" customWidth="1"/>
    <col min="4866" max="5101" width="8.7265625" style="1"/>
    <col min="5102" max="5102" width="7" style="1" customWidth="1"/>
    <col min="5103" max="5103" width="33.7265625" style="1" customWidth="1"/>
    <col min="5104" max="5104" width="7.7265625" style="1" customWidth="1"/>
    <col min="5105" max="5105" width="4.7265625" style="1" customWidth="1"/>
    <col min="5106" max="5106" width="6.26953125" style="1" customWidth="1"/>
    <col min="5107" max="5107" width="10.1796875" style="1" customWidth="1"/>
    <col min="5108" max="5108" width="2.26953125" style="1" customWidth="1"/>
    <col min="5109" max="5109" width="6.26953125" style="1" customWidth="1"/>
    <col min="5110" max="5110" width="11.453125" style="1" customWidth="1"/>
    <col min="5111" max="5111" width="2.7265625" style="1" customWidth="1"/>
    <col min="5112" max="5112" width="6.26953125" style="1" customWidth="1"/>
    <col min="5113" max="5113" width="13.26953125" style="1" customWidth="1"/>
    <col min="5114" max="5114" width="3" style="1" customWidth="1"/>
    <col min="5115" max="5115" width="6.26953125" style="1" customWidth="1"/>
    <col min="5116" max="5116" width="11.26953125" style="1" customWidth="1"/>
    <col min="5117" max="5117" width="3.26953125" style="1" customWidth="1"/>
    <col min="5118" max="5118" width="6.26953125" style="1" customWidth="1"/>
    <col min="5119" max="5119" width="11.453125" style="1" customWidth="1"/>
    <col min="5120" max="5120" width="3.453125" style="1" customWidth="1"/>
    <col min="5121" max="5121" width="13.26953125" style="1" customWidth="1"/>
    <col min="5122" max="5357" width="8.7265625" style="1"/>
    <col min="5358" max="5358" width="7" style="1" customWidth="1"/>
    <col min="5359" max="5359" width="33.7265625" style="1" customWidth="1"/>
    <col min="5360" max="5360" width="7.7265625" style="1" customWidth="1"/>
    <col min="5361" max="5361" width="4.7265625" style="1" customWidth="1"/>
    <col min="5362" max="5362" width="6.26953125" style="1" customWidth="1"/>
    <col min="5363" max="5363" width="10.1796875" style="1" customWidth="1"/>
    <col min="5364" max="5364" width="2.26953125" style="1" customWidth="1"/>
    <col min="5365" max="5365" width="6.26953125" style="1" customWidth="1"/>
    <col min="5366" max="5366" width="11.453125" style="1" customWidth="1"/>
    <col min="5367" max="5367" width="2.7265625" style="1" customWidth="1"/>
    <col min="5368" max="5368" width="6.26953125" style="1" customWidth="1"/>
    <col min="5369" max="5369" width="13.26953125" style="1" customWidth="1"/>
    <col min="5370" max="5370" width="3" style="1" customWidth="1"/>
    <col min="5371" max="5371" width="6.26953125" style="1" customWidth="1"/>
    <col min="5372" max="5372" width="11.26953125" style="1" customWidth="1"/>
    <col min="5373" max="5373" width="3.26953125" style="1" customWidth="1"/>
    <col min="5374" max="5374" width="6.26953125" style="1" customWidth="1"/>
    <col min="5375" max="5375" width="11.453125" style="1" customWidth="1"/>
    <col min="5376" max="5376" width="3.453125" style="1" customWidth="1"/>
    <col min="5377" max="5377" width="13.26953125" style="1" customWidth="1"/>
    <col min="5378" max="5613" width="8.7265625" style="1"/>
    <col min="5614" max="5614" width="7" style="1" customWidth="1"/>
    <col min="5615" max="5615" width="33.7265625" style="1" customWidth="1"/>
    <col min="5616" max="5616" width="7.7265625" style="1" customWidth="1"/>
    <col min="5617" max="5617" width="4.7265625" style="1" customWidth="1"/>
    <col min="5618" max="5618" width="6.26953125" style="1" customWidth="1"/>
    <col min="5619" max="5619" width="10.1796875" style="1" customWidth="1"/>
    <col min="5620" max="5620" width="2.26953125" style="1" customWidth="1"/>
    <col min="5621" max="5621" width="6.26953125" style="1" customWidth="1"/>
    <col min="5622" max="5622" width="11.453125" style="1" customWidth="1"/>
    <col min="5623" max="5623" width="2.7265625" style="1" customWidth="1"/>
    <col min="5624" max="5624" width="6.26953125" style="1" customWidth="1"/>
    <col min="5625" max="5625" width="13.26953125" style="1" customWidth="1"/>
    <col min="5626" max="5626" width="3" style="1" customWidth="1"/>
    <col min="5627" max="5627" width="6.26953125" style="1" customWidth="1"/>
    <col min="5628" max="5628" width="11.26953125" style="1" customWidth="1"/>
    <col min="5629" max="5629" width="3.26953125" style="1" customWidth="1"/>
    <col min="5630" max="5630" width="6.26953125" style="1" customWidth="1"/>
    <col min="5631" max="5631" width="11.453125" style="1" customWidth="1"/>
    <col min="5632" max="5632" width="3.453125" style="1" customWidth="1"/>
    <col min="5633" max="5633" width="13.26953125" style="1" customWidth="1"/>
    <col min="5634" max="5869" width="8.7265625" style="1"/>
    <col min="5870" max="5870" width="7" style="1" customWidth="1"/>
    <col min="5871" max="5871" width="33.7265625" style="1" customWidth="1"/>
    <col min="5872" max="5872" width="7.7265625" style="1" customWidth="1"/>
    <col min="5873" max="5873" width="4.7265625" style="1" customWidth="1"/>
    <col min="5874" max="5874" width="6.26953125" style="1" customWidth="1"/>
    <col min="5875" max="5875" width="10.1796875" style="1" customWidth="1"/>
    <col min="5876" max="5876" width="2.26953125" style="1" customWidth="1"/>
    <col min="5877" max="5877" width="6.26953125" style="1" customWidth="1"/>
    <col min="5878" max="5878" width="11.453125" style="1" customWidth="1"/>
    <col min="5879" max="5879" width="2.7265625" style="1" customWidth="1"/>
    <col min="5880" max="5880" width="6.26953125" style="1" customWidth="1"/>
    <col min="5881" max="5881" width="13.26953125" style="1" customWidth="1"/>
    <col min="5882" max="5882" width="3" style="1" customWidth="1"/>
    <col min="5883" max="5883" width="6.26953125" style="1" customWidth="1"/>
    <col min="5884" max="5884" width="11.26953125" style="1" customWidth="1"/>
    <col min="5885" max="5885" width="3.26953125" style="1" customWidth="1"/>
    <col min="5886" max="5886" width="6.26953125" style="1" customWidth="1"/>
    <col min="5887" max="5887" width="11.453125" style="1" customWidth="1"/>
    <col min="5888" max="5888" width="3.453125" style="1" customWidth="1"/>
    <col min="5889" max="5889" width="13.26953125" style="1" customWidth="1"/>
    <col min="5890" max="6125" width="8.7265625" style="1"/>
    <col min="6126" max="6126" width="7" style="1" customWidth="1"/>
    <col min="6127" max="6127" width="33.7265625" style="1" customWidth="1"/>
    <col min="6128" max="6128" width="7.7265625" style="1" customWidth="1"/>
    <col min="6129" max="6129" width="4.7265625" style="1" customWidth="1"/>
    <col min="6130" max="6130" width="6.26953125" style="1" customWidth="1"/>
    <col min="6131" max="6131" width="10.1796875" style="1" customWidth="1"/>
    <col min="6132" max="6132" width="2.26953125" style="1" customWidth="1"/>
    <col min="6133" max="6133" width="6.26953125" style="1" customWidth="1"/>
    <col min="6134" max="6134" width="11.453125" style="1" customWidth="1"/>
    <col min="6135" max="6135" width="2.7265625" style="1" customWidth="1"/>
    <col min="6136" max="6136" width="6.26953125" style="1" customWidth="1"/>
    <col min="6137" max="6137" width="13.26953125" style="1" customWidth="1"/>
    <col min="6138" max="6138" width="3" style="1" customWidth="1"/>
    <col min="6139" max="6139" width="6.26953125" style="1" customWidth="1"/>
    <col min="6140" max="6140" width="11.26953125" style="1" customWidth="1"/>
    <col min="6141" max="6141" width="3.26953125" style="1" customWidth="1"/>
    <col min="6142" max="6142" width="6.26953125" style="1" customWidth="1"/>
    <col min="6143" max="6143" width="11.453125" style="1" customWidth="1"/>
    <col min="6144" max="6144" width="3.453125" style="1" customWidth="1"/>
    <col min="6145" max="6145" width="13.26953125" style="1" customWidth="1"/>
    <col min="6146" max="6381" width="8.7265625" style="1"/>
    <col min="6382" max="6382" width="7" style="1" customWidth="1"/>
    <col min="6383" max="6383" width="33.7265625" style="1" customWidth="1"/>
    <col min="6384" max="6384" width="7.7265625" style="1" customWidth="1"/>
    <col min="6385" max="6385" width="4.7265625" style="1" customWidth="1"/>
    <col min="6386" max="6386" width="6.26953125" style="1" customWidth="1"/>
    <col min="6387" max="6387" width="10.1796875" style="1" customWidth="1"/>
    <col min="6388" max="6388" width="2.26953125" style="1" customWidth="1"/>
    <col min="6389" max="6389" width="6.26953125" style="1" customWidth="1"/>
    <col min="6390" max="6390" width="11.453125" style="1" customWidth="1"/>
    <col min="6391" max="6391" width="2.7265625" style="1" customWidth="1"/>
    <col min="6392" max="6392" width="6.26953125" style="1" customWidth="1"/>
    <col min="6393" max="6393" width="13.26953125" style="1" customWidth="1"/>
    <col min="6394" max="6394" width="3" style="1" customWidth="1"/>
    <col min="6395" max="6395" width="6.26953125" style="1" customWidth="1"/>
    <col min="6396" max="6396" width="11.26953125" style="1" customWidth="1"/>
    <col min="6397" max="6397" width="3.26953125" style="1" customWidth="1"/>
    <col min="6398" max="6398" width="6.26953125" style="1" customWidth="1"/>
    <col min="6399" max="6399" width="11.453125" style="1" customWidth="1"/>
    <col min="6400" max="6400" width="3.453125" style="1" customWidth="1"/>
    <col min="6401" max="6401" width="13.26953125" style="1" customWidth="1"/>
    <col min="6402" max="6637" width="8.7265625" style="1"/>
    <col min="6638" max="6638" width="7" style="1" customWidth="1"/>
    <col min="6639" max="6639" width="33.7265625" style="1" customWidth="1"/>
    <col min="6640" max="6640" width="7.7265625" style="1" customWidth="1"/>
    <col min="6641" max="6641" width="4.7265625" style="1" customWidth="1"/>
    <col min="6642" max="6642" width="6.26953125" style="1" customWidth="1"/>
    <col min="6643" max="6643" width="10.1796875" style="1" customWidth="1"/>
    <col min="6644" max="6644" width="2.26953125" style="1" customWidth="1"/>
    <col min="6645" max="6645" width="6.26953125" style="1" customWidth="1"/>
    <col min="6646" max="6646" width="11.453125" style="1" customWidth="1"/>
    <col min="6647" max="6647" width="2.7265625" style="1" customWidth="1"/>
    <col min="6648" max="6648" width="6.26953125" style="1" customWidth="1"/>
    <col min="6649" max="6649" width="13.26953125" style="1" customWidth="1"/>
    <col min="6650" max="6650" width="3" style="1" customWidth="1"/>
    <col min="6651" max="6651" width="6.26953125" style="1" customWidth="1"/>
    <col min="6652" max="6652" width="11.26953125" style="1" customWidth="1"/>
    <col min="6653" max="6653" width="3.26953125" style="1" customWidth="1"/>
    <col min="6654" max="6654" width="6.26953125" style="1" customWidth="1"/>
    <col min="6655" max="6655" width="11.453125" style="1" customWidth="1"/>
    <col min="6656" max="6656" width="3.453125" style="1" customWidth="1"/>
    <col min="6657" max="6657" width="13.26953125" style="1" customWidth="1"/>
    <col min="6658" max="6893" width="8.7265625" style="1"/>
    <col min="6894" max="6894" width="7" style="1" customWidth="1"/>
    <col min="6895" max="6895" width="33.7265625" style="1" customWidth="1"/>
    <col min="6896" max="6896" width="7.7265625" style="1" customWidth="1"/>
    <col min="6897" max="6897" width="4.7265625" style="1" customWidth="1"/>
    <col min="6898" max="6898" width="6.26953125" style="1" customWidth="1"/>
    <col min="6899" max="6899" width="10.1796875" style="1" customWidth="1"/>
    <col min="6900" max="6900" width="2.26953125" style="1" customWidth="1"/>
    <col min="6901" max="6901" width="6.26953125" style="1" customWidth="1"/>
    <col min="6902" max="6902" width="11.453125" style="1" customWidth="1"/>
    <col min="6903" max="6903" width="2.7265625" style="1" customWidth="1"/>
    <col min="6904" max="6904" width="6.26953125" style="1" customWidth="1"/>
    <col min="6905" max="6905" width="13.26953125" style="1" customWidth="1"/>
    <col min="6906" max="6906" width="3" style="1" customWidth="1"/>
    <col min="6907" max="6907" width="6.26953125" style="1" customWidth="1"/>
    <col min="6908" max="6908" width="11.26953125" style="1" customWidth="1"/>
    <col min="6909" max="6909" width="3.26953125" style="1" customWidth="1"/>
    <col min="6910" max="6910" width="6.26953125" style="1" customWidth="1"/>
    <col min="6911" max="6911" width="11.453125" style="1" customWidth="1"/>
    <col min="6912" max="6912" width="3.453125" style="1" customWidth="1"/>
    <col min="6913" max="6913" width="13.26953125" style="1" customWidth="1"/>
    <col min="6914" max="7149" width="8.7265625" style="1"/>
    <col min="7150" max="7150" width="7" style="1" customWidth="1"/>
    <col min="7151" max="7151" width="33.7265625" style="1" customWidth="1"/>
    <col min="7152" max="7152" width="7.7265625" style="1" customWidth="1"/>
    <col min="7153" max="7153" width="4.7265625" style="1" customWidth="1"/>
    <col min="7154" max="7154" width="6.26953125" style="1" customWidth="1"/>
    <col min="7155" max="7155" width="10.1796875" style="1" customWidth="1"/>
    <col min="7156" max="7156" width="2.26953125" style="1" customWidth="1"/>
    <col min="7157" max="7157" width="6.26953125" style="1" customWidth="1"/>
    <col min="7158" max="7158" width="11.453125" style="1" customWidth="1"/>
    <col min="7159" max="7159" width="2.7265625" style="1" customWidth="1"/>
    <col min="7160" max="7160" width="6.26953125" style="1" customWidth="1"/>
    <col min="7161" max="7161" width="13.26953125" style="1" customWidth="1"/>
    <col min="7162" max="7162" width="3" style="1" customWidth="1"/>
    <col min="7163" max="7163" width="6.26953125" style="1" customWidth="1"/>
    <col min="7164" max="7164" width="11.26953125" style="1" customWidth="1"/>
    <col min="7165" max="7165" width="3.26953125" style="1" customWidth="1"/>
    <col min="7166" max="7166" width="6.26953125" style="1" customWidth="1"/>
    <col min="7167" max="7167" width="11.453125" style="1" customWidth="1"/>
    <col min="7168" max="7168" width="3.453125" style="1" customWidth="1"/>
    <col min="7169" max="7169" width="13.26953125" style="1" customWidth="1"/>
    <col min="7170" max="7405" width="8.7265625" style="1"/>
    <col min="7406" max="7406" width="7" style="1" customWidth="1"/>
    <col min="7407" max="7407" width="33.7265625" style="1" customWidth="1"/>
    <col min="7408" max="7408" width="7.7265625" style="1" customWidth="1"/>
    <col min="7409" max="7409" width="4.7265625" style="1" customWidth="1"/>
    <col min="7410" max="7410" width="6.26953125" style="1" customWidth="1"/>
    <col min="7411" max="7411" width="10.1796875" style="1" customWidth="1"/>
    <col min="7412" max="7412" width="2.26953125" style="1" customWidth="1"/>
    <col min="7413" max="7413" width="6.26953125" style="1" customWidth="1"/>
    <col min="7414" max="7414" width="11.453125" style="1" customWidth="1"/>
    <col min="7415" max="7415" width="2.7265625" style="1" customWidth="1"/>
    <col min="7416" max="7416" width="6.26953125" style="1" customWidth="1"/>
    <col min="7417" max="7417" width="13.26953125" style="1" customWidth="1"/>
    <col min="7418" max="7418" width="3" style="1" customWidth="1"/>
    <col min="7419" max="7419" width="6.26953125" style="1" customWidth="1"/>
    <col min="7420" max="7420" width="11.26953125" style="1" customWidth="1"/>
    <col min="7421" max="7421" width="3.26953125" style="1" customWidth="1"/>
    <col min="7422" max="7422" width="6.26953125" style="1" customWidth="1"/>
    <col min="7423" max="7423" width="11.453125" style="1" customWidth="1"/>
    <col min="7424" max="7424" width="3.453125" style="1" customWidth="1"/>
    <col min="7425" max="7425" width="13.26953125" style="1" customWidth="1"/>
    <col min="7426" max="7661" width="8.7265625" style="1"/>
    <col min="7662" max="7662" width="7" style="1" customWidth="1"/>
    <col min="7663" max="7663" width="33.7265625" style="1" customWidth="1"/>
    <col min="7664" max="7664" width="7.7265625" style="1" customWidth="1"/>
    <col min="7665" max="7665" width="4.7265625" style="1" customWidth="1"/>
    <col min="7666" max="7666" width="6.26953125" style="1" customWidth="1"/>
    <col min="7667" max="7667" width="10.1796875" style="1" customWidth="1"/>
    <col min="7668" max="7668" width="2.26953125" style="1" customWidth="1"/>
    <col min="7669" max="7669" width="6.26953125" style="1" customWidth="1"/>
    <col min="7670" max="7670" width="11.453125" style="1" customWidth="1"/>
    <col min="7671" max="7671" width="2.7265625" style="1" customWidth="1"/>
    <col min="7672" max="7672" width="6.26953125" style="1" customWidth="1"/>
    <col min="7673" max="7673" width="13.26953125" style="1" customWidth="1"/>
    <col min="7674" max="7674" width="3" style="1" customWidth="1"/>
    <col min="7675" max="7675" width="6.26953125" style="1" customWidth="1"/>
    <col min="7676" max="7676" width="11.26953125" style="1" customWidth="1"/>
    <col min="7677" max="7677" width="3.26953125" style="1" customWidth="1"/>
    <col min="7678" max="7678" width="6.26953125" style="1" customWidth="1"/>
    <col min="7679" max="7679" width="11.453125" style="1" customWidth="1"/>
    <col min="7680" max="7680" width="3.453125" style="1" customWidth="1"/>
    <col min="7681" max="7681" width="13.26953125" style="1" customWidth="1"/>
    <col min="7682" max="7917" width="8.7265625" style="1"/>
    <col min="7918" max="7918" width="7" style="1" customWidth="1"/>
    <col min="7919" max="7919" width="33.7265625" style="1" customWidth="1"/>
    <col min="7920" max="7920" width="7.7265625" style="1" customWidth="1"/>
    <col min="7921" max="7921" width="4.7265625" style="1" customWidth="1"/>
    <col min="7922" max="7922" width="6.26953125" style="1" customWidth="1"/>
    <col min="7923" max="7923" width="10.1796875" style="1" customWidth="1"/>
    <col min="7924" max="7924" width="2.26953125" style="1" customWidth="1"/>
    <col min="7925" max="7925" width="6.26953125" style="1" customWidth="1"/>
    <col min="7926" max="7926" width="11.453125" style="1" customWidth="1"/>
    <col min="7927" max="7927" width="2.7265625" style="1" customWidth="1"/>
    <col min="7928" max="7928" width="6.26953125" style="1" customWidth="1"/>
    <col min="7929" max="7929" width="13.26953125" style="1" customWidth="1"/>
    <col min="7930" max="7930" width="3" style="1" customWidth="1"/>
    <col min="7931" max="7931" width="6.26953125" style="1" customWidth="1"/>
    <col min="7932" max="7932" width="11.26953125" style="1" customWidth="1"/>
    <col min="7933" max="7933" width="3.26953125" style="1" customWidth="1"/>
    <col min="7934" max="7934" width="6.26953125" style="1" customWidth="1"/>
    <col min="7935" max="7935" width="11.453125" style="1" customWidth="1"/>
    <col min="7936" max="7936" width="3.453125" style="1" customWidth="1"/>
    <col min="7937" max="7937" width="13.26953125" style="1" customWidth="1"/>
    <col min="7938" max="8173" width="8.7265625" style="1"/>
    <col min="8174" max="8174" width="7" style="1" customWidth="1"/>
    <col min="8175" max="8175" width="33.7265625" style="1" customWidth="1"/>
    <col min="8176" max="8176" width="7.7265625" style="1" customWidth="1"/>
    <col min="8177" max="8177" width="4.7265625" style="1" customWidth="1"/>
    <col min="8178" max="8178" width="6.26953125" style="1" customWidth="1"/>
    <col min="8179" max="8179" width="10.1796875" style="1" customWidth="1"/>
    <col min="8180" max="8180" width="2.26953125" style="1" customWidth="1"/>
    <col min="8181" max="8181" width="6.26953125" style="1" customWidth="1"/>
    <col min="8182" max="8182" width="11.453125" style="1" customWidth="1"/>
    <col min="8183" max="8183" width="2.7265625" style="1" customWidth="1"/>
    <col min="8184" max="8184" width="6.26953125" style="1" customWidth="1"/>
    <col min="8185" max="8185" width="13.26953125" style="1" customWidth="1"/>
    <col min="8186" max="8186" width="3" style="1" customWidth="1"/>
    <col min="8187" max="8187" width="6.26953125" style="1" customWidth="1"/>
    <col min="8188" max="8188" width="11.26953125" style="1" customWidth="1"/>
    <col min="8189" max="8189" width="3.26953125" style="1" customWidth="1"/>
    <col min="8190" max="8190" width="6.26953125" style="1" customWidth="1"/>
    <col min="8191" max="8191" width="11.453125" style="1" customWidth="1"/>
    <col min="8192" max="8192" width="3.453125" style="1" customWidth="1"/>
    <col min="8193" max="8193" width="13.26953125" style="1" customWidth="1"/>
    <col min="8194" max="8429" width="8.7265625" style="1"/>
    <col min="8430" max="8430" width="7" style="1" customWidth="1"/>
    <col min="8431" max="8431" width="33.7265625" style="1" customWidth="1"/>
    <col min="8432" max="8432" width="7.7265625" style="1" customWidth="1"/>
    <col min="8433" max="8433" width="4.7265625" style="1" customWidth="1"/>
    <col min="8434" max="8434" width="6.26953125" style="1" customWidth="1"/>
    <col min="8435" max="8435" width="10.1796875" style="1" customWidth="1"/>
    <col min="8436" max="8436" width="2.26953125" style="1" customWidth="1"/>
    <col min="8437" max="8437" width="6.26953125" style="1" customWidth="1"/>
    <col min="8438" max="8438" width="11.453125" style="1" customWidth="1"/>
    <col min="8439" max="8439" width="2.7265625" style="1" customWidth="1"/>
    <col min="8440" max="8440" width="6.26953125" style="1" customWidth="1"/>
    <col min="8441" max="8441" width="13.26953125" style="1" customWidth="1"/>
    <col min="8442" max="8442" width="3" style="1" customWidth="1"/>
    <col min="8443" max="8443" width="6.26953125" style="1" customWidth="1"/>
    <col min="8444" max="8444" width="11.26953125" style="1" customWidth="1"/>
    <col min="8445" max="8445" width="3.26953125" style="1" customWidth="1"/>
    <col min="8446" max="8446" width="6.26953125" style="1" customWidth="1"/>
    <col min="8447" max="8447" width="11.453125" style="1" customWidth="1"/>
    <col min="8448" max="8448" width="3.453125" style="1" customWidth="1"/>
    <col min="8449" max="8449" width="13.26953125" style="1" customWidth="1"/>
    <col min="8450" max="8685" width="8.7265625" style="1"/>
    <col min="8686" max="8686" width="7" style="1" customWidth="1"/>
    <col min="8687" max="8687" width="33.7265625" style="1" customWidth="1"/>
    <col min="8688" max="8688" width="7.7265625" style="1" customWidth="1"/>
    <col min="8689" max="8689" width="4.7265625" style="1" customWidth="1"/>
    <col min="8690" max="8690" width="6.26953125" style="1" customWidth="1"/>
    <col min="8691" max="8691" width="10.1796875" style="1" customWidth="1"/>
    <col min="8692" max="8692" width="2.26953125" style="1" customWidth="1"/>
    <col min="8693" max="8693" width="6.26953125" style="1" customWidth="1"/>
    <col min="8694" max="8694" width="11.453125" style="1" customWidth="1"/>
    <col min="8695" max="8695" width="2.7265625" style="1" customWidth="1"/>
    <col min="8696" max="8696" width="6.26953125" style="1" customWidth="1"/>
    <col min="8697" max="8697" width="13.26953125" style="1" customWidth="1"/>
    <col min="8698" max="8698" width="3" style="1" customWidth="1"/>
    <col min="8699" max="8699" width="6.26953125" style="1" customWidth="1"/>
    <col min="8700" max="8700" width="11.26953125" style="1" customWidth="1"/>
    <col min="8701" max="8701" width="3.26953125" style="1" customWidth="1"/>
    <col min="8702" max="8702" width="6.26953125" style="1" customWidth="1"/>
    <col min="8703" max="8703" width="11.453125" style="1" customWidth="1"/>
    <col min="8704" max="8704" width="3.453125" style="1" customWidth="1"/>
    <col min="8705" max="8705" width="13.26953125" style="1" customWidth="1"/>
    <col min="8706" max="8941" width="8.7265625" style="1"/>
    <col min="8942" max="8942" width="7" style="1" customWidth="1"/>
    <col min="8943" max="8943" width="33.7265625" style="1" customWidth="1"/>
    <col min="8944" max="8944" width="7.7265625" style="1" customWidth="1"/>
    <col min="8945" max="8945" width="4.7265625" style="1" customWidth="1"/>
    <col min="8946" max="8946" width="6.26953125" style="1" customWidth="1"/>
    <col min="8947" max="8947" width="10.1796875" style="1" customWidth="1"/>
    <col min="8948" max="8948" width="2.26953125" style="1" customWidth="1"/>
    <col min="8949" max="8949" width="6.26953125" style="1" customWidth="1"/>
    <col min="8950" max="8950" width="11.453125" style="1" customWidth="1"/>
    <col min="8951" max="8951" width="2.7265625" style="1" customWidth="1"/>
    <col min="8952" max="8952" width="6.26953125" style="1" customWidth="1"/>
    <col min="8953" max="8953" width="13.26953125" style="1" customWidth="1"/>
    <col min="8954" max="8954" width="3" style="1" customWidth="1"/>
    <col min="8955" max="8955" width="6.26953125" style="1" customWidth="1"/>
    <col min="8956" max="8956" width="11.26953125" style="1" customWidth="1"/>
    <col min="8957" max="8957" width="3.26953125" style="1" customWidth="1"/>
    <col min="8958" max="8958" width="6.26953125" style="1" customWidth="1"/>
    <col min="8959" max="8959" width="11.453125" style="1" customWidth="1"/>
    <col min="8960" max="8960" width="3.453125" style="1" customWidth="1"/>
    <col min="8961" max="8961" width="13.26953125" style="1" customWidth="1"/>
    <col min="8962" max="9197" width="8.7265625" style="1"/>
    <col min="9198" max="9198" width="7" style="1" customWidth="1"/>
    <col min="9199" max="9199" width="33.7265625" style="1" customWidth="1"/>
    <col min="9200" max="9200" width="7.7265625" style="1" customWidth="1"/>
    <col min="9201" max="9201" width="4.7265625" style="1" customWidth="1"/>
    <col min="9202" max="9202" width="6.26953125" style="1" customWidth="1"/>
    <col min="9203" max="9203" width="10.1796875" style="1" customWidth="1"/>
    <col min="9204" max="9204" width="2.26953125" style="1" customWidth="1"/>
    <col min="9205" max="9205" width="6.26953125" style="1" customWidth="1"/>
    <col min="9206" max="9206" width="11.453125" style="1" customWidth="1"/>
    <col min="9207" max="9207" width="2.7265625" style="1" customWidth="1"/>
    <col min="9208" max="9208" width="6.26953125" style="1" customWidth="1"/>
    <col min="9209" max="9209" width="13.26953125" style="1" customWidth="1"/>
    <col min="9210" max="9210" width="3" style="1" customWidth="1"/>
    <col min="9211" max="9211" width="6.26953125" style="1" customWidth="1"/>
    <col min="9212" max="9212" width="11.26953125" style="1" customWidth="1"/>
    <col min="9213" max="9213" width="3.26953125" style="1" customWidth="1"/>
    <col min="9214" max="9214" width="6.26953125" style="1" customWidth="1"/>
    <col min="9215" max="9215" width="11.453125" style="1" customWidth="1"/>
    <col min="9216" max="9216" width="3.453125" style="1" customWidth="1"/>
    <col min="9217" max="9217" width="13.26953125" style="1" customWidth="1"/>
    <col min="9218" max="9453" width="8.7265625" style="1"/>
    <col min="9454" max="9454" width="7" style="1" customWidth="1"/>
    <col min="9455" max="9455" width="33.7265625" style="1" customWidth="1"/>
    <col min="9456" max="9456" width="7.7265625" style="1" customWidth="1"/>
    <col min="9457" max="9457" width="4.7265625" style="1" customWidth="1"/>
    <col min="9458" max="9458" width="6.26953125" style="1" customWidth="1"/>
    <col min="9459" max="9459" width="10.1796875" style="1" customWidth="1"/>
    <col min="9460" max="9460" width="2.26953125" style="1" customWidth="1"/>
    <col min="9461" max="9461" width="6.26953125" style="1" customWidth="1"/>
    <col min="9462" max="9462" width="11.453125" style="1" customWidth="1"/>
    <col min="9463" max="9463" width="2.7265625" style="1" customWidth="1"/>
    <col min="9464" max="9464" width="6.26953125" style="1" customWidth="1"/>
    <col min="9465" max="9465" width="13.26953125" style="1" customWidth="1"/>
    <col min="9466" max="9466" width="3" style="1" customWidth="1"/>
    <col min="9467" max="9467" width="6.26953125" style="1" customWidth="1"/>
    <col min="9468" max="9468" width="11.26953125" style="1" customWidth="1"/>
    <col min="9469" max="9469" width="3.26953125" style="1" customWidth="1"/>
    <col min="9470" max="9470" width="6.26953125" style="1" customWidth="1"/>
    <col min="9471" max="9471" width="11.453125" style="1" customWidth="1"/>
    <col min="9472" max="9472" width="3.453125" style="1" customWidth="1"/>
    <col min="9473" max="9473" width="13.26953125" style="1" customWidth="1"/>
    <col min="9474" max="9709" width="8.7265625" style="1"/>
    <col min="9710" max="9710" width="7" style="1" customWidth="1"/>
    <col min="9711" max="9711" width="33.7265625" style="1" customWidth="1"/>
    <col min="9712" max="9712" width="7.7265625" style="1" customWidth="1"/>
    <col min="9713" max="9713" width="4.7265625" style="1" customWidth="1"/>
    <col min="9714" max="9714" width="6.26953125" style="1" customWidth="1"/>
    <col min="9715" max="9715" width="10.1796875" style="1" customWidth="1"/>
    <col min="9716" max="9716" width="2.26953125" style="1" customWidth="1"/>
    <col min="9717" max="9717" width="6.26953125" style="1" customWidth="1"/>
    <col min="9718" max="9718" width="11.453125" style="1" customWidth="1"/>
    <col min="9719" max="9719" width="2.7265625" style="1" customWidth="1"/>
    <col min="9720" max="9720" width="6.26953125" style="1" customWidth="1"/>
    <col min="9721" max="9721" width="13.26953125" style="1" customWidth="1"/>
    <col min="9722" max="9722" width="3" style="1" customWidth="1"/>
    <col min="9723" max="9723" width="6.26953125" style="1" customWidth="1"/>
    <col min="9724" max="9724" width="11.26953125" style="1" customWidth="1"/>
    <col min="9725" max="9725" width="3.26953125" style="1" customWidth="1"/>
    <col min="9726" max="9726" width="6.26953125" style="1" customWidth="1"/>
    <col min="9727" max="9727" width="11.453125" style="1" customWidth="1"/>
    <col min="9728" max="9728" width="3.453125" style="1" customWidth="1"/>
    <col min="9729" max="9729" width="13.26953125" style="1" customWidth="1"/>
    <col min="9730" max="9965" width="8.7265625" style="1"/>
    <col min="9966" max="9966" width="7" style="1" customWidth="1"/>
    <col min="9967" max="9967" width="33.7265625" style="1" customWidth="1"/>
    <col min="9968" max="9968" width="7.7265625" style="1" customWidth="1"/>
    <col min="9969" max="9969" width="4.7265625" style="1" customWidth="1"/>
    <col min="9970" max="9970" width="6.26953125" style="1" customWidth="1"/>
    <col min="9971" max="9971" width="10.1796875" style="1" customWidth="1"/>
    <col min="9972" max="9972" width="2.26953125" style="1" customWidth="1"/>
    <col min="9973" max="9973" width="6.26953125" style="1" customWidth="1"/>
    <col min="9974" max="9974" width="11.453125" style="1" customWidth="1"/>
    <col min="9975" max="9975" width="2.7265625" style="1" customWidth="1"/>
    <col min="9976" max="9976" width="6.26953125" style="1" customWidth="1"/>
    <col min="9977" max="9977" width="13.26953125" style="1" customWidth="1"/>
    <col min="9978" max="9978" width="3" style="1" customWidth="1"/>
    <col min="9979" max="9979" width="6.26953125" style="1" customWidth="1"/>
    <col min="9980" max="9980" width="11.26953125" style="1" customWidth="1"/>
    <col min="9981" max="9981" width="3.26953125" style="1" customWidth="1"/>
    <col min="9982" max="9982" width="6.26953125" style="1" customWidth="1"/>
    <col min="9983" max="9983" width="11.453125" style="1" customWidth="1"/>
    <col min="9984" max="9984" width="3.453125" style="1" customWidth="1"/>
    <col min="9985" max="9985" width="13.26953125" style="1" customWidth="1"/>
    <col min="9986" max="10221" width="8.7265625" style="1"/>
    <col min="10222" max="10222" width="7" style="1" customWidth="1"/>
    <col min="10223" max="10223" width="33.7265625" style="1" customWidth="1"/>
    <col min="10224" max="10224" width="7.7265625" style="1" customWidth="1"/>
    <col min="10225" max="10225" width="4.7265625" style="1" customWidth="1"/>
    <col min="10226" max="10226" width="6.26953125" style="1" customWidth="1"/>
    <col min="10227" max="10227" width="10.1796875" style="1" customWidth="1"/>
    <col min="10228" max="10228" width="2.26953125" style="1" customWidth="1"/>
    <col min="10229" max="10229" width="6.26953125" style="1" customWidth="1"/>
    <col min="10230" max="10230" width="11.453125" style="1" customWidth="1"/>
    <col min="10231" max="10231" width="2.7265625" style="1" customWidth="1"/>
    <col min="10232" max="10232" width="6.26953125" style="1" customWidth="1"/>
    <col min="10233" max="10233" width="13.26953125" style="1" customWidth="1"/>
    <col min="10234" max="10234" width="3" style="1" customWidth="1"/>
    <col min="10235" max="10235" width="6.26953125" style="1" customWidth="1"/>
    <col min="10236" max="10236" width="11.26953125" style="1" customWidth="1"/>
    <col min="10237" max="10237" width="3.26953125" style="1" customWidth="1"/>
    <col min="10238" max="10238" width="6.26953125" style="1" customWidth="1"/>
    <col min="10239" max="10239" width="11.453125" style="1" customWidth="1"/>
    <col min="10240" max="10240" width="3.453125" style="1" customWidth="1"/>
    <col min="10241" max="10241" width="13.26953125" style="1" customWidth="1"/>
    <col min="10242" max="10477" width="8.7265625" style="1"/>
    <col min="10478" max="10478" width="7" style="1" customWidth="1"/>
    <col min="10479" max="10479" width="33.7265625" style="1" customWidth="1"/>
    <col min="10480" max="10480" width="7.7265625" style="1" customWidth="1"/>
    <col min="10481" max="10481" width="4.7265625" style="1" customWidth="1"/>
    <col min="10482" max="10482" width="6.26953125" style="1" customWidth="1"/>
    <col min="10483" max="10483" width="10.1796875" style="1" customWidth="1"/>
    <col min="10484" max="10484" width="2.26953125" style="1" customWidth="1"/>
    <col min="10485" max="10485" width="6.26953125" style="1" customWidth="1"/>
    <col min="10486" max="10486" width="11.453125" style="1" customWidth="1"/>
    <col min="10487" max="10487" width="2.7265625" style="1" customWidth="1"/>
    <col min="10488" max="10488" width="6.26953125" style="1" customWidth="1"/>
    <col min="10489" max="10489" width="13.26953125" style="1" customWidth="1"/>
    <col min="10490" max="10490" width="3" style="1" customWidth="1"/>
    <col min="10491" max="10491" width="6.26953125" style="1" customWidth="1"/>
    <col min="10492" max="10492" width="11.26953125" style="1" customWidth="1"/>
    <col min="10493" max="10493" width="3.26953125" style="1" customWidth="1"/>
    <col min="10494" max="10494" width="6.26953125" style="1" customWidth="1"/>
    <col min="10495" max="10495" width="11.453125" style="1" customWidth="1"/>
    <col min="10496" max="10496" width="3.453125" style="1" customWidth="1"/>
    <col min="10497" max="10497" width="13.26953125" style="1" customWidth="1"/>
    <col min="10498" max="10733" width="8.7265625" style="1"/>
    <col min="10734" max="10734" width="7" style="1" customWidth="1"/>
    <col min="10735" max="10735" width="33.7265625" style="1" customWidth="1"/>
    <col min="10736" max="10736" width="7.7265625" style="1" customWidth="1"/>
    <col min="10737" max="10737" width="4.7265625" style="1" customWidth="1"/>
    <col min="10738" max="10738" width="6.26953125" style="1" customWidth="1"/>
    <col min="10739" max="10739" width="10.1796875" style="1" customWidth="1"/>
    <col min="10740" max="10740" width="2.26953125" style="1" customWidth="1"/>
    <col min="10741" max="10741" width="6.26953125" style="1" customWidth="1"/>
    <col min="10742" max="10742" width="11.453125" style="1" customWidth="1"/>
    <col min="10743" max="10743" width="2.7265625" style="1" customWidth="1"/>
    <col min="10744" max="10744" width="6.26953125" style="1" customWidth="1"/>
    <col min="10745" max="10745" width="13.26953125" style="1" customWidth="1"/>
    <col min="10746" max="10746" width="3" style="1" customWidth="1"/>
    <col min="10747" max="10747" width="6.26953125" style="1" customWidth="1"/>
    <col min="10748" max="10748" width="11.26953125" style="1" customWidth="1"/>
    <col min="10749" max="10749" width="3.26953125" style="1" customWidth="1"/>
    <col min="10750" max="10750" width="6.26953125" style="1" customWidth="1"/>
    <col min="10751" max="10751" width="11.453125" style="1" customWidth="1"/>
    <col min="10752" max="10752" width="3.453125" style="1" customWidth="1"/>
    <col min="10753" max="10753" width="13.26953125" style="1" customWidth="1"/>
    <col min="10754" max="10989" width="8.7265625" style="1"/>
    <col min="10990" max="10990" width="7" style="1" customWidth="1"/>
    <col min="10991" max="10991" width="33.7265625" style="1" customWidth="1"/>
    <col min="10992" max="10992" width="7.7265625" style="1" customWidth="1"/>
    <col min="10993" max="10993" width="4.7265625" style="1" customWidth="1"/>
    <col min="10994" max="10994" width="6.26953125" style="1" customWidth="1"/>
    <col min="10995" max="10995" width="10.1796875" style="1" customWidth="1"/>
    <col min="10996" max="10996" width="2.26953125" style="1" customWidth="1"/>
    <col min="10997" max="10997" width="6.26953125" style="1" customWidth="1"/>
    <col min="10998" max="10998" width="11.453125" style="1" customWidth="1"/>
    <col min="10999" max="10999" width="2.7265625" style="1" customWidth="1"/>
    <col min="11000" max="11000" width="6.26953125" style="1" customWidth="1"/>
    <col min="11001" max="11001" width="13.26953125" style="1" customWidth="1"/>
    <col min="11002" max="11002" width="3" style="1" customWidth="1"/>
    <col min="11003" max="11003" width="6.26953125" style="1" customWidth="1"/>
    <col min="11004" max="11004" width="11.26953125" style="1" customWidth="1"/>
    <col min="11005" max="11005" width="3.26953125" style="1" customWidth="1"/>
    <col min="11006" max="11006" width="6.26953125" style="1" customWidth="1"/>
    <col min="11007" max="11007" width="11.453125" style="1" customWidth="1"/>
    <col min="11008" max="11008" width="3.453125" style="1" customWidth="1"/>
    <col min="11009" max="11009" width="13.26953125" style="1" customWidth="1"/>
    <col min="11010" max="11245" width="8.7265625" style="1"/>
    <col min="11246" max="11246" width="7" style="1" customWidth="1"/>
    <col min="11247" max="11247" width="33.7265625" style="1" customWidth="1"/>
    <col min="11248" max="11248" width="7.7265625" style="1" customWidth="1"/>
    <col min="11249" max="11249" width="4.7265625" style="1" customWidth="1"/>
    <col min="11250" max="11250" width="6.26953125" style="1" customWidth="1"/>
    <col min="11251" max="11251" width="10.1796875" style="1" customWidth="1"/>
    <col min="11252" max="11252" width="2.26953125" style="1" customWidth="1"/>
    <col min="11253" max="11253" width="6.26953125" style="1" customWidth="1"/>
    <col min="11254" max="11254" width="11.453125" style="1" customWidth="1"/>
    <col min="11255" max="11255" width="2.7265625" style="1" customWidth="1"/>
    <col min="11256" max="11256" width="6.26953125" style="1" customWidth="1"/>
    <col min="11257" max="11257" width="13.26953125" style="1" customWidth="1"/>
    <col min="11258" max="11258" width="3" style="1" customWidth="1"/>
    <col min="11259" max="11259" width="6.26953125" style="1" customWidth="1"/>
    <col min="11260" max="11260" width="11.26953125" style="1" customWidth="1"/>
    <col min="11261" max="11261" width="3.26953125" style="1" customWidth="1"/>
    <col min="11262" max="11262" width="6.26953125" style="1" customWidth="1"/>
    <col min="11263" max="11263" width="11.453125" style="1" customWidth="1"/>
    <col min="11264" max="11264" width="3.453125" style="1" customWidth="1"/>
    <col min="11265" max="11265" width="13.26953125" style="1" customWidth="1"/>
    <col min="11266" max="11501" width="8.7265625" style="1"/>
    <col min="11502" max="11502" width="7" style="1" customWidth="1"/>
    <col min="11503" max="11503" width="33.7265625" style="1" customWidth="1"/>
    <col min="11504" max="11504" width="7.7265625" style="1" customWidth="1"/>
    <col min="11505" max="11505" width="4.7265625" style="1" customWidth="1"/>
    <col min="11506" max="11506" width="6.26953125" style="1" customWidth="1"/>
    <col min="11507" max="11507" width="10.1796875" style="1" customWidth="1"/>
    <col min="11508" max="11508" width="2.26953125" style="1" customWidth="1"/>
    <col min="11509" max="11509" width="6.26953125" style="1" customWidth="1"/>
    <col min="11510" max="11510" width="11.453125" style="1" customWidth="1"/>
    <col min="11511" max="11511" width="2.7265625" style="1" customWidth="1"/>
    <col min="11512" max="11512" width="6.26953125" style="1" customWidth="1"/>
    <col min="11513" max="11513" width="13.26953125" style="1" customWidth="1"/>
    <col min="11514" max="11514" width="3" style="1" customWidth="1"/>
    <col min="11515" max="11515" width="6.26953125" style="1" customWidth="1"/>
    <col min="11516" max="11516" width="11.26953125" style="1" customWidth="1"/>
    <col min="11517" max="11517" width="3.26953125" style="1" customWidth="1"/>
    <col min="11518" max="11518" width="6.26953125" style="1" customWidth="1"/>
    <col min="11519" max="11519" width="11.453125" style="1" customWidth="1"/>
    <col min="11520" max="11520" width="3.453125" style="1" customWidth="1"/>
    <col min="11521" max="11521" width="13.26953125" style="1" customWidth="1"/>
    <col min="11522" max="11757" width="8.7265625" style="1"/>
    <col min="11758" max="11758" width="7" style="1" customWidth="1"/>
    <col min="11759" max="11759" width="33.7265625" style="1" customWidth="1"/>
    <col min="11760" max="11760" width="7.7265625" style="1" customWidth="1"/>
    <col min="11761" max="11761" width="4.7265625" style="1" customWidth="1"/>
    <col min="11762" max="11762" width="6.26953125" style="1" customWidth="1"/>
    <col min="11763" max="11763" width="10.1796875" style="1" customWidth="1"/>
    <col min="11764" max="11764" width="2.26953125" style="1" customWidth="1"/>
    <col min="11765" max="11765" width="6.26953125" style="1" customWidth="1"/>
    <col min="11766" max="11766" width="11.453125" style="1" customWidth="1"/>
    <col min="11767" max="11767" width="2.7265625" style="1" customWidth="1"/>
    <col min="11768" max="11768" width="6.26953125" style="1" customWidth="1"/>
    <col min="11769" max="11769" width="13.26953125" style="1" customWidth="1"/>
    <col min="11770" max="11770" width="3" style="1" customWidth="1"/>
    <col min="11771" max="11771" width="6.26953125" style="1" customWidth="1"/>
    <col min="11772" max="11772" width="11.26953125" style="1" customWidth="1"/>
    <col min="11773" max="11773" width="3.26953125" style="1" customWidth="1"/>
    <col min="11774" max="11774" width="6.26953125" style="1" customWidth="1"/>
    <col min="11775" max="11775" width="11.453125" style="1" customWidth="1"/>
    <col min="11776" max="11776" width="3.453125" style="1" customWidth="1"/>
    <col min="11777" max="11777" width="13.26953125" style="1" customWidth="1"/>
    <col min="11778" max="12013" width="8.7265625" style="1"/>
    <col min="12014" max="12014" width="7" style="1" customWidth="1"/>
    <col min="12015" max="12015" width="33.7265625" style="1" customWidth="1"/>
    <col min="12016" max="12016" width="7.7265625" style="1" customWidth="1"/>
    <col min="12017" max="12017" width="4.7265625" style="1" customWidth="1"/>
    <col min="12018" max="12018" width="6.26953125" style="1" customWidth="1"/>
    <col min="12019" max="12019" width="10.1796875" style="1" customWidth="1"/>
    <col min="12020" max="12020" width="2.26953125" style="1" customWidth="1"/>
    <col min="12021" max="12021" width="6.26953125" style="1" customWidth="1"/>
    <col min="12022" max="12022" width="11.453125" style="1" customWidth="1"/>
    <col min="12023" max="12023" width="2.7265625" style="1" customWidth="1"/>
    <col min="12024" max="12024" width="6.26953125" style="1" customWidth="1"/>
    <col min="12025" max="12025" width="13.26953125" style="1" customWidth="1"/>
    <col min="12026" max="12026" width="3" style="1" customWidth="1"/>
    <col min="12027" max="12027" width="6.26953125" style="1" customWidth="1"/>
    <col min="12028" max="12028" width="11.26953125" style="1" customWidth="1"/>
    <col min="12029" max="12029" width="3.26953125" style="1" customWidth="1"/>
    <col min="12030" max="12030" width="6.26953125" style="1" customWidth="1"/>
    <col min="12031" max="12031" width="11.453125" style="1" customWidth="1"/>
    <col min="12032" max="12032" width="3.453125" style="1" customWidth="1"/>
    <col min="12033" max="12033" width="13.26953125" style="1" customWidth="1"/>
    <col min="12034" max="12269" width="8.7265625" style="1"/>
    <col min="12270" max="12270" width="7" style="1" customWidth="1"/>
    <col min="12271" max="12271" width="33.7265625" style="1" customWidth="1"/>
    <col min="12272" max="12272" width="7.7265625" style="1" customWidth="1"/>
    <col min="12273" max="12273" width="4.7265625" style="1" customWidth="1"/>
    <col min="12274" max="12274" width="6.26953125" style="1" customWidth="1"/>
    <col min="12275" max="12275" width="10.1796875" style="1" customWidth="1"/>
    <col min="12276" max="12276" width="2.26953125" style="1" customWidth="1"/>
    <col min="12277" max="12277" width="6.26953125" style="1" customWidth="1"/>
    <col min="12278" max="12278" width="11.453125" style="1" customWidth="1"/>
    <col min="12279" max="12279" width="2.7265625" style="1" customWidth="1"/>
    <col min="12280" max="12280" width="6.26953125" style="1" customWidth="1"/>
    <col min="12281" max="12281" width="13.26953125" style="1" customWidth="1"/>
    <col min="12282" max="12282" width="3" style="1" customWidth="1"/>
    <col min="12283" max="12283" width="6.26953125" style="1" customWidth="1"/>
    <col min="12284" max="12284" width="11.26953125" style="1" customWidth="1"/>
    <col min="12285" max="12285" width="3.26953125" style="1" customWidth="1"/>
    <col min="12286" max="12286" width="6.26953125" style="1" customWidth="1"/>
    <col min="12287" max="12287" width="11.453125" style="1" customWidth="1"/>
    <col min="12288" max="12288" width="3.453125" style="1" customWidth="1"/>
    <col min="12289" max="12289" width="13.26953125" style="1" customWidth="1"/>
    <col min="12290" max="12525" width="8.7265625" style="1"/>
    <col min="12526" max="12526" width="7" style="1" customWidth="1"/>
    <col min="12527" max="12527" width="33.7265625" style="1" customWidth="1"/>
    <col min="12528" max="12528" width="7.7265625" style="1" customWidth="1"/>
    <col min="12529" max="12529" width="4.7265625" style="1" customWidth="1"/>
    <col min="12530" max="12530" width="6.26953125" style="1" customWidth="1"/>
    <col min="12531" max="12531" width="10.1796875" style="1" customWidth="1"/>
    <col min="12532" max="12532" width="2.26953125" style="1" customWidth="1"/>
    <col min="12533" max="12533" width="6.26953125" style="1" customWidth="1"/>
    <col min="12534" max="12534" width="11.453125" style="1" customWidth="1"/>
    <col min="12535" max="12535" width="2.7265625" style="1" customWidth="1"/>
    <col min="12536" max="12536" width="6.26953125" style="1" customWidth="1"/>
    <col min="12537" max="12537" width="13.26953125" style="1" customWidth="1"/>
    <col min="12538" max="12538" width="3" style="1" customWidth="1"/>
    <col min="12539" max="12539" width="6.26953125" style="1" customWidth="1"/>
    <col min="12540" max="12540" width="11.26953125" style="1" customWidth="1"/>
    <col min="12541" max="12541" width="3.26953125" style="1" customWidth="1"/>
    <col min="12542" max="12542" width="6.26953125" style="1" customWidth="1"/>
    <col min="12543" max="12543" width="11.453125" style="1" customWidth="1"/>
    <col min="12544" max="12544" width="3.453125" style="1" customWidth="1"/>
    <col min="12545" max="12545" width="13.26953125" style="1" customWidth="1"/>
    <col min="12546" max="12781" width="8.7265625" style="1"/>
    <col min="12782" max="12782" width="7" style="1" customWidth="1"/>
    <col min="12783" max="12783" width="33.7265625" style="1" customWidth="1"/>
    <col min="12784" max="12784" width="7.7265625" style="1" customWidth="1"/>
    <col min="12785" max="12785" width="4.7265625" style="1" customWidth="1"/>
    <col min="12786" max="12786" width="6.26953125" style="1" customWidth="1"/>
    <col min="12787" max="12787" width="10.1796875" style="1" customWidth="1"/>
    <col min="12788" max="12788" width="2.26953125" style="1" customWidth="1"/>
    <col min="12789" max="12789" width="6.26953125" style="1" customWidth="1"/>
    <col min="12790" max="12790" width="11.453125" style="1" customWidth="1"/>
    <col min="12791" max="12791" width="2.7265625" style="1" customWidth="1"/>
    <col min="12792" max="12792" width="6.26953125" style="1" customWidth="1"/>
    <col min="12793" max="12793" width="13.26953125" style="1" customWidth="1"/>
    <col min="12794" max="12794" width="3" style="1" customWidth="1"/>
    <col min="12795" max="12795" width="6.26953125" style="1" customWidth="1"/>
    <col min="12796" max="12796" width="11.26953125" style="1" customWidth="1"/>
    <col min="12797" max="12797" width="3.26953125" style="1" customWidth="1"/>
    <col min="12798" max="12798" width="6.26953125" style="1" customWidth="1"/>
    <col min="12799" max="12799" width="11.453125" style="1" customWidth="1"/>
    <col min="12800" max="12800" width="3.453125" style="1" customWidth="1"/>
    <col min="12801" max="12801" width="13.26953125" style="1" customWidth="1"/>
    <col min="12802" max="13037" width="8.7265625" style="1"/>
    <col min="13038" max="13038" width="7" style="1" customWidth="1"/>
    <col min="13039" max="13039" width="33.7265625" style="1" customWidth="1"/>
    <col min="13040" max="13040" width="7.7265625" style="1" customWidth="1"/>
    <col min="13041" max="13041" width="4.7265625" style="1" customWidth="1"/>
    <col min="13042" max="13042" width="6.26953125" style="1" customWidth="1"/>
    <col min="13043" max="13043" width="10.1796875" style="1" customWidth="1"/>
    <col min="13044" max="13044" width="2.26953125" style="1" customWidth="1"/>
    <col min="13045" max="13045" width="6.26953125" style="1" customWidth="1"/>
    <col min="13046" max="13046" width="11.453125" style="1" customWidth="1"/>
    <col min="13047" max="13047" width="2.7265625" style="1" customWidth="1"/>
    <col min="13048" max="13048" width="6.26953125" style="1" customWidth="1"/>
    <col min="13049" max="13049" width="13.26953125" style="1" customWidth="1"/>
    <col min="13050" max="13050" width="3" style="1" customWidth="1"/>
    <col min="13051" max="13051" width="6.26953125" style="1" customWidth="1"/>
    <col min="13052" max="13052" width="11.26953125" style="1" customWidth="1"/>
    <col min="13053" max="13053" width="3.26953125" style="1" customWidth="1"/>
    <col min="13054" max="13054" width="6.26953125" style="1" customWidth="1"/>
    <col min="13055" max="13055" width="11.453125" style="1" customWidth="1"/>
    <col min="13056" max="13056" width="3.453125" style="1" customWidth="1"/>
    <col min="13057" max="13057" width="13.26953125" style="1" customWidth="1"/>
    <col min="13058" max="13293" width="8.7265625" style="1"/>
    <col min="13294" max="13294" width="7" style="1" customWidth="1"/>
    <col min="13295" max="13295" width="33.7265625" style="1" customWidth="1"/>
    <col min="13296" max="13296" width="7.7265625" style="1" customWidth="1"/>
    <col min="13297" max="13297" width="4.7265625" style="1" customWidth="1"/>
    <col min="13298" max="13298" width="6.26953125" style="1" customWidth="1"/>
    <col min="13299" max="13299" width="10.1796875" style="1" customWidth="1"/>
    <col min="13300" max="13300" width="2.26953125" style="1" customWidth="1"/>
    <col min="13301" max="13301" width="6.26953125" style="1" customWidth="1"/>
    <col min="13302" max="13302" width="11.453125" style="1" customWidth="1"/>
    <col min="13303" max="13303" width="2.7265625" style="1" customWidth="1"/>
    <col min="13304" max="13304" width="6.26953125" style="1" customWidth="1"/>
    <col min="13305" max="13305" width="13.26953125" style="1" customWidth="1"/>
    <col min="13306" max="13306" width="3" style="1" customWidth="1"/>
    <col min="13307" max="13307" width="6.26953125" style="1" customWidth="1"/>
    <col min="13308" max="13308" width="11.26953125" style="1" customWidth="1"/>
    <col min="13309" max="13309" width="3.26953125" style="1" customWidth="1"/>
    <col min="13310" max="13310" width="6.26953125" style="1" customWidth="1"/>
    <col min="13311" max="13311" width="11.453125" style="1" customWidth="1"/>
    <col min="13312" max="13312" width="3.453125" style="1" customWidth="1"/>
    <col min="13313" max="13313" width="13.26953125" style="1" customWidth="1"/>
    <col min="13314" max="13549" width="8.7265625" style="1"/>
    <col min="13550" max="13550" width="7" style="1" customWidth="1"/>
    <col min="13551" max="13551" width="33.7265625" style="1" customWidth="1"/>
    <col min="13552" max="13552" width="7.7265625" style="1" customWidth="1"/>
    <col min="13553" max="13553" width="4.7265625" style="1" customWidth="1"/>
    <col min="13554" max="13554" width="6.26953125" style="1" customWidth="1"/>
    <col min="13555" max="13555" width="10.1796875" style="1" customWidth="1"/>
    <col min="13556" max="13556" width="2.26953125" style="1" customWidth="1"/>
    <col min="13557" max="13557" width="6.26953125" style="1" customWidth="1"/>
    <col min="13558" max="13558" width="11.453125" style="1" customWidth="1"/>
    <col min="13559" max="13559" width="2.7265625" style="1" customWidth="1"/>
    <col min="13560" max="13560" width="6.26953125" style="1" customWidth="1"/>
    <col min="13561" max="13561" width="13.26953125" style="1" customWidth="1"/>
    <col min="13562" max="13562" width="3" style="1" customWidth="1"/>
    <col min="13563" max="13563" width="6.26953125" style="1" customWidth="1"/>
    <col min="13564" max="13564" width="11.26953125" style="1" customWidth="1"/>
    <col min="13565" max="13565" width="3.26953125" style="1" customWidth="1"/>
    <col min="13566" max="13566" width="6.26953125" style="1" customWidth="1"/>
    <col min="13567" max="13567" width="11.453125" style="1" customWidth="1"/>
    <col min="13568" max="13568" width="3.453125" style="1" customWidth="1"/>
    <col min="13569" max="13569" width="13.26953125" style="1" customWidth="1"/>
    <col min="13570" max="13805" width="8.7265625" style="1"/>
    <col min="13806" max="13806" width="7" style="1" customWidth="1"/>
    <col min="13807" max="13807" width="33.7265625" style="1" customWidth="1"/>
    <col min="13808" max="13808" width="7.7265625" style="1" customWidth="1"/>
    <col min="13809" max="13809" width="4.7265625" style="1" customWidth="1"/>
    <col min="13810" max="13810" width="6.26953125" style="1" customWidth="1"/>
    <col min="13811" max="13811" width="10.1796875" style="1" customWidth="1"/>
    <col min="13812" max="13812" width="2.26953125" style="1" customWidth="1"/>
    <col min="13813" max="13813" width="6.26953125" style="1" customWidth="1"/>
    <col min="13814" max="13814" width="11.453125" style="1" customWidth="1"/>
    <col min="13815" max="13815" width="2.7265625" style="1" customWidth="1"/>
    <col min="13816" max="13816" width="6.26953125" style="1" customWidth="1"/>
    <col min="13817" max="13817" width="13.26953125" style="1" customWidth="1"/>
    <col min="13818" max="13818" width="3" style="1" customWidth="1"/>
    <col min="13819" max="13819" width="6.26953125" style="1" customWidth="1"/>
    <col min="13820" max="13820" width="11.26953125" style="1" customWidth="1"/>
    <col min="13821" max="13821" width="3.26953125" style="1" customWidth="1"/>
    <col min="13822" max="13822" width="6.26953125" style="1" customWidth="1"/>
    <col min="13823" max="13823" width="11.453125" style="1" customWidth="1"/>
    <col min="13824" max="13824" width="3.453125" style="1" customWidth="1"/>
    <col min="13825" max="13825" width="13.26953125" style="1" customWidth="1"/>
    <col min="13826" max="14061" width="8.7265625" style="1"/>
    <col min="14062" max="14062" width="7" style="1" customWidth="1"/>
    <col min="14063" max="14063" width="33.7265625" style="1" customWidth="1"/>
    <col min="14064" max="14064" width="7.7265625" style="1" customWidth="1"/>
    <col min="14065" max="14065" width="4.7265625" style="1" customWidth="1"/>
    <col min="14066" max="14066" width="6.26953125" style="1" customWidth="1"/>
    <col min="14067" max="14067" width="10.1796875" style="1" customWidth="1"/>
    <col min="14068" max="14068" width="2.26953125" style="1" customWidth="1"/>
    <col min="14069" max="14069" width="6.26953125" style="1" customWidth="1"/>
    <col min="14070" max="14070" width="11.453125" style="1" customWidth="1"/>
    <col min="14071" max="14071" width="2.7265625" style="1" customWidth="1"/>
    <col min="14072" max="14072" width="6.26953125" style="1" customWidth="1"/>
    <col min="14073" max="14073" width="13.26953125" style="1" customWidth="1"/>
    <col min="14074" max="14074" width="3" style="1" customWidth="1"/>
    <col min="14075" max="14075" width="6.26953125" style="1" customWidth="1"/>
    <col min="14076" max="14076" width="11.26953125" style="1" customWidth="1"/>
    <col min="14077" max="14077" width="3.26953125" style="1" customWidth="1"/>
    <col min="14078" max="14078" width="6.26953125" style="1" customWidth="1"/>
    <col min="14079" max="14079" width="11.453125" style="1" customWidth="1"/>
    <col min="14080" max="14080" width="3.453125" style="1" customWidth="1"/>
    <col min="14081" max="14081" width="13.26953125" style="1" customWidth="1"/>
    <col min="14082" max="14317" width="8.7265625" style="1"/>
    <col min="14318" max="14318" width="7" style="1" customWidth="1"/>
    <col min="14319" max="14319" width="33.7265625" style="1" customWidth="1"/>
    <col min="14320" max="14320" width="7.7265625" style="1" customWidth="1"/>
    <col min="14321" max="14321" width="4.7265625" style="1" customWidth="1"/>
    <col min="14322" max="14322" width="6.26953125" style="1" customWidth="1"/>
    <col min="14323" max="14323" width="10.1796875" style="1" customWidth="1"/>
    <col min="14324" max="14324" width="2.26953125" style="1" customWidth="1"/>
    <col min="14325" max="14325" width="6.26953125" style="1" customWidth="1"/>
    <col min="14326" max="14326" width="11.453125" style="1" customWidth="1"/>
    <col min="14327" max="14327" width="2.7265625" style="1" customWidth="1"/>
    <col min="14328" max="14328" width="6.26953125" style="1" customWidth="1"/>
    <col min="14329" max="14329" width="13.26953125" style="1" customWidth="1"/>
    <col min="14330" max="14330" width="3" style="1" customWidth="1"/>
    <col min="14331" max="14331" width="6.26953125" style="1" customWidth="1"/>
    <col min="14332" max="14332" width="11.26953125" style="1" customWidth="1"/>
    <col min="14333" max="14333" width="3.26953125" style="1" customWidth="1"/>
    <col min="14334" max="14334" width="6.26953125" style="1" customWidth="1"/>
    <col min="14335" max="14335" width="11.453125" style="1" customWidth="1"/>
    <col min="14336" max="14336" width="3.453125" style="1" customWidth="1"/>
    <col min="14337" max="14337" width="13.26953125" style="1" customWidth="1"/>
    <col min="14338" max="14573" width="8.7265625" style="1"/>
    <col min="14574" max="14574" width="7" style="1" customWidth="1"/>
    <col min="14575" max="14575" width="33.7265625" style="1" customWidth="1"/>
    <col min="14576" max="14576" width="7.7265625" style="1" customWidth="1"/>
    <col min="14577" max="14577" width="4.7265625" style="1" customWidth="1"/>
    <col min="14578" max="14578" width="6.26953125" style="1" customWidth="1"/>
    <col min="14579" max="14579" width="10.1796875" style="1" customWidth="1"/>
    <col min="14580" max="14580" width="2.26953125" style="1" customWidth="1"/>
    <col min="14581" max="14581" width="6.26953125" style="1" customWidth="1"/>
    <col min="14582" max="14582" width="11.453125" style="1" customWidth="1"/>
    <col min="14583" max="14583" width="2.7265625" style="1" customWidth="1"/>
    <col min="14584" max="14584" width="6.26953125" style="1" customWidth="1"/>
    <col min="14585" max="14585" width="13.26953125" style="1" customWidth="1"/>
    <col min="14586" max="14586" width="3" style="1" customWidth="1"/>
    <col min="14587" max="14587" width="6.26953125" style="1" customWidth="1"/>
    <col min="14588" max="14588" width="11.26953125" style="1" customWidth="1"/>
    <col min="14589" max="14589" width="3.26953125" style="1" customWidth="1"/>
    <col min="14590" max="14590" width="6.26953125" style="1" customWidth="1"/>
    <col min="14591" max="14591" width="11.453125" style="1" customWidth="1"/>
    <col min="14592" max="14592" width="3.453125" style="1" customWidth="1"/>
    <col min="14593" max="14593" width="13.26953125" style="1" customWidth="1"/>
    <col min="14594" max="14829" width="8.7265625" style="1"/>
    <col min="14830" max="14830" width="7" style="1" customWidth="1"/>
    <col min="14831" max="14831" width="33.7265625" style="1" customWidth="1"/>
    <col min="14832" max="14832" width="7.7265625" style="1" customWidth="1"/>
    <col min="14833" max="14833" width="4.7265625" style="1" customWidth="1"/>
    <col min="14834" max="14834" width="6.26953125" style="1" customWidth="1"/>
    <col min="14835" max="14835" width="10.1796875" style="1" customWidth="1"/>
    <col min="14836" max="14836" width="2.26953125" style="1" customWidth="1"/>
    <col min="14837" max="14837" width="6.26953125" style="1" customWidth="1"/>
    <col min="14838" max="14838" width="11.453125" style="1" customWidth="1"/>
    <col min="14839" max="14839" width="2.7265625" style="1" customWidth="1"/>
    <col min="14840" max="14840" width="6.26953125" style="1" customWidth="1"/>
    <col min="14841" max="14841" width="13.26953125" style="1" customWidth="1"/>
    <col min="14842" max="14842" width="3" style="1" customWidth="1"/>
    <col min="14843" max="14843" width="6.26953125" style="1" customWidth="1"/>
    <col min="14844" max="14844" width="11.26953125" style="1" customWidth="1"/>
    <col min="14845" max="14845" width="3.26953125" style="1" customWidth="1"/>
    <col min="14846" max="14846" width="6.26953125" style="1" customWidth="1"/>
    <col min="14847" max="14847" width="11.453125" style="1" customWidth="1"/>
    <col min="14848" max="14848" width="3.453125" style="1" customWidth="1"/>
    <col min="14849" max="14849" width="13.26953125" style="1" customWidth="1"/>
    <col min="14850" max="15085" width="8.7265625" style="1"/>
    <col min="15086" max="15086" width="7" style="1" customWidth="1"/>
    <col min="15087" max="15087" width="33.7265625" style="1" customWidth="1"/>
    <col min="15088" max="15088" width="7.7265625" style="1" customWidth="1"/>
    <col min="15089" max="15089" width="4.7265625" style="1" customWidth="1"/>
    <col min="15090" max="15090" width="6.26953125" style="1" customWidth="1"/>
    <col min="15091" max="15091" width="10.1796875" style="1" customWidth="1"/>
    <col min="15092" max="15092" width="2.26953125" style="1" customWidth="1"/>
    <col min="15093" max="15093" width="6.26953125" style="1" customWidth="1"/>
    <col min="15094" max="15094" width="11.453125" style="1" customWidth="1"/>
    <col min="15095" max="15095" width="2.7265625" style="1" customWidth="1"/>
    <col min="15096" max="15096" width="6.26953125" style="1" customWidth="1"/>
    <col min="15097" max="15097" width="13.26953125" style="1" customWidth="1"/>
    <col min="15098" max="15098" width="3" style="1" customWidth="1"/>
    <col min="15099" max="15099" width="6.26953125" style="1" customWidth="1"/>
    <col min="15100" max="15100" width="11.26953125" style="1" customWidth="1"/>
    <col min="15101" max="15101" width="3.26953125" style="1" customWidth="1"/>
    <col min="15102" max="15102" width="6.26953125" style="1" customWidth="1"/>
    <col min="15103" max="15103" width="11.453125" style="1" customWidth="1"/>
    <col min="15104" max="15104" width="3.453125" style="1" customWidth="1"/>
    <col min="15105" max="15105" width="13.26953125" style="1" customWidth="1"/>
    <col min="15106" max="15341" width="8.7265625" style="1"/>
    <col min="15342" max="15342" width="7" style="1" customWidth="1"/>
    <col min="15343" max="15343" width="33.7265625" style="1" customWidth="1"/>
    <col min="15344" max="15344" width="7.7265625" style="1" customWidth="1"/>
    <col min="15345" max="15345" width="4.7265625" style="1" customWidth="1"/>
    <col min="15346" max="15346" width="6.26953125" style="1" customWidth="1"/>
    <col min="15347" max="15347" width="10.1796875" style="1" customWidth="1"/>
    <col min="15348" max="15348" width="2.26953125" style="1" customWidth="1"/>
    <col min="15349" max="15349" width="6.26953125" style="1" customWidth="1"/>
    <col min="15350" max="15350" width="11.453125" style="1" customWidth="1"/>
    <col min="15351" max="15351" width="2.7265625" style="1" customWidth="1"/>
    <col min="15352" max="15352" width="6.26953125" style="1" customWidth="1"/>
    <col min="15353" max="15353" width="13.26953125" style="1" customWidth="1"/>
    <col min="15354" max="15354" width="3" style="1" customWidth="1"/>
    <col min="15355" max="15355" width="6.26953125" style="1" customWidth="1"/>
    <col min="15356" max="15356" width="11.26953125" style="1" customWidth="1"/>
    <col min="15357" max="15357" width="3.26953125" style="1" customWidth="1"/>
    <col min="15358" max="15358" width="6.26953125" style="1" customWidth="1"/>
    <col min="15359" max="15359" width="11.453125" style="1" customWidth="1"/>
    <col min="15360" max="15360" width="3.453125" style="1" customWidth="1"/>
    <col min="15361" max="15361" width="13.26953125" style="1" customWidth="1"/>
    <col min="15362" max="15597" width="8.7265625" style="1"/>
    <col min="15598" max="15598" width="7" style="1" customWidth="1"/>
    <col min="15599" max="15599" width="33.7265625" style="1" customWidth="1"/>
    <col min="15600" max="15600" width="7.7265625" style="1" customWidth="1"/>
    <col min="15601" max="15601" width="4.7265625" style="1" customWidth="1"/>
    <col min="15602" max="15602" width="6.26953125" style="1" customWidth="1"/>
    <col min="15603" max="15603" width="10.1796875" style="1" customWidth="1"/>
    <col min="15604" max="15604" width="2.26953125" style="1" customWidth="1"/>
    <col min="15605" max="15605" width="6.26953125" style="1" customWidth="1"/>
    <col min="15606" max="15606" width="11.453125" style="1" customWidth="1"/>
    <col min="15607" max="15607" width="2.7265625" style="1" customWidth="1"/>
    <col min="15608" max="15608" width="6.26953125" style="1" customWidth="1"/>
    <col min="15609" max="15609" width="13.26953125" style="1" customWidth="1"/>
    <col min="15610" max="15610" width="3" style="1" customWidth="1"/>
    <col min="15611" max="15611" width="6.26953125" style="1" customWidth="1"/>
    <col min="15612" max="15612" width="11.26953125" style="1" customWidth="1"/>
    <col min="15613" max="15613" width="3.26953125" style="1" customWidth="1"/>
    <col min="15614" max="15614" width="6.26953125" style="1" customWidth="1"/>
    <col min="15615" max="15615" width="11.453125" style="1" customWidth="1"/>
    <col min="15616" max="15616" width="3.453125" style="1" customWidth="1"/>
    <col min="15617" max="15617" width="13.26953125" style="1" customWidth="1"/>
    <col min="15618" max="15853" width="8.7265625" style="1"/>
    <col min="15854" max="15854" width="7" style="1" customWidth="1"/>
    <col min="15855" max="15855" width="33.7265625" style="1" customWidth="1"/>
    <col min="15856" max="15856" width="7.7265625" style="1" customWidth="1"/>
    <col min="15857" max="15857" width="4.7265625" style="1" customWidth="1"/>
    <col min="15858" max="15858" width="6.26953125" style="1" customWidth="1"/>
    <col min="15859" max="15859" width="10.1796875" style="1" customWidth="1"/>
    <col min="15860" max="15860" width="2.26953125" style="1" customWidth="1"/>
    <col min="15861" max="15861" width="6.26953125" style="1" customWidth="1"/>
    <col min="15862" max="15862" width="11.453125" style="1" customWidth="1"/>
    <col min="15863" max="15863" width="2.7265625" style="1" customWidth="1"/>
    <col min="15864" max="15864" width="6.26953125" style="1" customWidth="1"/>
    <col min="15865" max="15865" width="13.26953125" style="1" customWidth="1"/>
    <col min="15866" max="15866" width="3" style="1" customWidth="1"/>
    <col min="15867" max="15867" width="6.26953125" style="1" customWidth="1"/>
    <col min="15868" max="15868" width="11.26953125" style="1" customWidth="1"/>
    <col min="15869" max="15869" width="3.26953125" style="1" customWidth="1"/>
    <col min="15870" max="15870" width="6.26953125" style="1" customWidth="1"/>
    <col min="15871" max="15871" width="11.453125" style="1" customWidth="1"/>
    <col min="15872" max="15872" width="3.453125" style="1" customWidth="1"/>
    <col min="15873" max="15873" width="13.26953125" style="1" customWidth="1"/>
    <col min="15874" max="16109" width="8.7265625" style="1"/>
    <col min="16110" max="16110" width="7" style="1" customWidth="1"/>
    <col min="16111" max="16111" width="33.7265625" style="1" customWidth="1"/>
    <col min="16112" max="16112" width="7.7265625" style="1" customWidth="1"/>
    <col min="16113" max="16113" width="4.7265625" style="1" customWidth="1"/>
    <col min="16114" max="16114" width="6.26953125" style="1" customWidth="1"/>
    <col min="16115" max="16115" width="10.1796875" style="1" customWidth="1"/>
    <col min="16116" max="16116" width="2.26953125" style="1" customWidth="1"/>
    <col min="16117" max="16117" width="6.26953125" style="1" customWidth="1"/>
    <col min="16118" max="16118" width="11.453125" style="1" customWidth="1"/>
    <col min="16119" max="16119" width="2.7265625" style="1" customWidth="1"/>
    <col min="16120" max="16120" width="6.26953125" style="1" customWidth="1"/>
    <col min="16121" max="16121" width="13.26953125" style="1" customWidth="1"/>
    <col min="16122" max="16122" width="3" style="1" customWidth="1"/>
    <col min="16123" max="16123" width="6.26953125" style="1" customWidth="1"/>
    <col min="16124" max="16124" width="11.26953125" style="1" customWidth="1"/>
    <col min="16125" max="16125" width="3.26953125" style="1" customWidth="1"/>
    <col min="16126" max="16126" width="6.26953125" style="1" customWidth="1"/>
    <col min="16127" max="16127" width="11.453125" style="1" customWidth="1"/>
    <col min="16128" max="16128" width="3.453125" style="1" customWidth="1"/>
    <col min="16129" max="16129" width="13.26953125" style="1" customWidth="1"/>
    <col min="16130" max="16384" width="8.7265625" style="1"/>
  </cols>
  <sheetData>
    <row r="1" spans="1:17" ht="23" x14ac:dyDescent="0.5">
      <c r="A1" s="426" t="s">
        <v>297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17" ht="15.5" x14ac:dyDescent="0.35">
      <c r="A2" s="436" t="str">
        <f>'Proposal Information'!B2</f>
        <v>Revised April 2025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</row>
    <row r="3" spans="1:17" ht="20" x14ac:dyDescent="0.4">
      <c r="A3" s="427" t="s">
        <v>109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</row>
    <row r="4" spans="1:17" ht="20" x14ac:dyDescent="0.4">
      <c r="A4" s="253"/>
      <c r="B4" s="253"/>
      <c r="C4" s="253" t="s">
        <v>10</v>
      </c>
      <c r="D4" s="319" t="str">
        <f>'Budget Request Form'!D4</f>
        <v>Title</v>
      </c>
      <c r="E4" s="30"/>
      <c r="F4" s="30"/>
      <c r="G4" s="7"/>
      <c r="H4" s="7"/>
      <c r="I4" s="69"/>
      <c r="J4" s="7"/>
      <c r="K4" s="69"/>
      <c r="L4" s="7"/>
      <c r="M4" s="69"/>
      <c r="N4" s="7"/>
      <c r="O4" s="69"/>
      <c r="P4" s="7"/>
      <c r="Q4" s="70"/>
    </row>
    <row r="5" spans="1:17" s="7" customFormat="1" ht="17.5" x14ac:dyDescent="0.35">
      <c r="A5" s="6"/>
      <c r="B5" s="4"/>
      <c r="C5" s="4"/>
      <c r="D5" s="30"/>
      <c r="E5" s="30"/>
      <c r="F5" s="30"/>
      <c r="I5" s="69"/>
      <c r="K5" s="69"/>
      <c r="M5" s="69"/>
      <c r="O5" s="69"/>
      <c r="Q5" s="70"/>
    </row>
    <row r="6" spans="1:17" x14ac:dyDescent="0.3">
      <c r="A6" s="290"/>
      <c r="B6" s="291"/>
      <c r="C6" s="291"/>
      <c r="D6" s="292"/>
      <c r="E6" s="292"/>
      <c r="F6" s="292" t="s">
        <v>11</v>
      </c>
      <c r="G6" s="293" t="str">
        <f>'Budget Request Form'!K6</f>
        <v>M/D/Y - M/D/Y</v>
      </c>
      <c r="H6" s="294"/>
      <c r="I6" s="293" t="str">
        <f>'Budget Request Form'!P6</f>
        <v>M/D/Y - M/D/Y</v>
      </c>
      <c r="J6" s="294"/>
      <c r="K6" s="293" t="str">
        <f>'Budget Request Form'!U6</f>
        <v>M/D/Y - M/D/Y</v>
      </c>
      <c r="L6" s="294"/>
      <c r="M6" s="293" t="str">
        <f>'Budget Request Form'!Z6</f>
        <v>M/D/Y - M/D/Y</v>
      </c>
      <c r="N6" s="294"/>
      <c r="O6" s="293" t="str">
        <f>'Budget Request Form'!AE6</f>
        <v>M/D/Y - M/D/Y</v>
      </c>
      <c r="P6" s="294"/>
      <c r="Q6" s="295"/>
    </row>
    <row r="7" spans="1:17" x14ac:dyDescent="0.3">
      <c r="A7" s="271" t="s">
        <v>110</v>
      </c>
      <c r="B7" s="271" t="s">
        <v>111</v>
      </c>
      <c r="C7" s="274" t="s">
        <v>13</v>
      </c>
      <c r="D7" s="271"/>
      <c r="E7" s="271"/>
      <c r="F7" s="271"/>
      <c r="G7" s="273" t="s">
        <v>1</v>
      </c>
      <c r="H7" s="272"/>
      <c r="I7" s="273" t="s">
        <v>2</v>
      </c>
      <c r="J7" s="272"/>
      <c r="K7" s="273" t="s">
        <v>3</v>
      </c>
      <c r="L7" s="272"/>
      <c r="M7" s="273" t="s">
        <v>4</v>
      </c>
      <c r="N7" s="272"/>
      <c r="O7" s="273" t="s">
        <v>5</v>
      </c>
      <c r="P7" s="275"/>
      <c r="Q7" s="273" t="s">
        <v>6</v>
      </c>
    </row>
    <row r="8" spans="1:17" x14ac:dyDescent="0.3">
      <c r="A8" s="270"/>
      <c r="B8" s="252"/>
      <c r="C8" s="252"/>
      <c r="D8" s="276"/>
      <c r="E8" s="276"/>
      <c r="F8" s="276"/>
      <c r="G8" s="277"/>
      <c r="H8" s="278"/>
      <c r="I8" s="277"/>
      <c r="J8" s="278"/>
      <c r="K8" s="277"/>
      <c r="L8" s="278"/>
      <c r="M8" s="277"/>
      <c r="N8" s="278"/>
      <c r="O8" s="277"/>
      <c r="P8" s="278"/>
      <c r="Q8" s="277"/>
    </row>
    <row r="9" spans="1:17" x14ac:dyDescent="0.3">
      <c r="A9" s="284">
        <v>1</v>
      </c>
      <c r="B9" s="285"/>
      <c r="C9" s="285"/>
      <c r="D9" s="286"/>
      <c r="E9" s="286"/>
      <c r="F9" s="286"/>
      <c r="G9" s="287"/>
      <c r="H9" s="288"/>
      <c r="I9" s="287"/>
      <c r="J9" s="288"/>
      <c r="K9" s="287"/>
      <c r="L9" s="288"/>
      <c r="M9" s="287"/>
      <c r="N9" s="288"/>
      <c r="O9" s="287"/>
      <c r="P9" s="288"/>
      <c r="Q9" s="287">
        <f t="shared" ref="Q9:Q18" si="0">SUM(G9:O9)</f>
        <v>0</v>
      </c>
    </row>
    <row r="10" spans="1:17" x14ac:dyDescent="0.3">
      <c r="A10" s="270">
        <v>2</v>
      </c>
      <c r="B10" s="252"/>
      <c r="C10" s="252"/>
      <c r="D10" s="276"/>
      <c r="E10" s="276"/>
      <c r="F10" s="276"/>
      <c r="G10" s="277"/>
      <c r="H10" s="278"/>
      <c r="I10" s="277"/>
      <c r="J10" s="278"/>
      <c r="K10" s="277"/>
      <c r="L10" s="278"/>
      <c r="M10" s="277"/>
      <c r="N10" s="278"/>
      <c r="O10" s="277"/>
      <c r="P10" s="278"/>
      <c r="Q10" s="277">
        <f t="shared" si="0"/>
        <v>0</v>
      </c>
    </row>
    <row r="11" spans="1:17" x14ac:dyDescent="0.3">
      <c r="A11" s="284">
        <v>3</v>
      </c>
      <c r="B11" s="285"/>
      <c r="C11" s="285"/>
      <c r="D11" s="286"/>
      <c r="E11" s="286"/>
      <c r="F11" s="286"/>
      <c r="G11" s="287"/>
      <c r="H11" s="288"/>
      <c r="I11" s="287"/>
      <c r="J11" s="288"/>
      <c r="K11" s="287"/>
      <c r="L11" s="288"/>
      <c r="M11" s="287"/>
      <c r="N11" s="288"/>
      <c r="O11" s="287"/>
      <c r="P11" s="288"/>
      <c r="Q11" s="287">
        <f t="shared" si="0"/>
        <v>0</v>
      </c>
    </row>
    <row r="12" spans="1:17" x14ac:dyDescent="0.3">
      <c r="A12" s="270">
        <v>4</v>
      </c>
      <c r="B12" s="252"/>
      <c r="C12" s="252"/>
      <c r="D12" s="276"/>
      <c r="E12" s="276"/>
      <c r="F12" s="276"/>
      <c r="G12" s="277"/>
      <c r="H12" s="278"/>
      <c r="I12" s="277"/>
      <c r="J12" s="278"/>
      <c r="K12" s="277"/>
      <c r="L12" s="278"/>
      <c r="M12" s="277"/>
      <c r="N12" s="278"/>
      <c r="O12" s="277"/>
      <c r="P12" s="278"/>
      <c r="Q12" s="277">
        <f t="shared" si="0"/>
        <v>0</v>
      </c>
    </row>
    <row r="13" spans="1:17" x14ac:dyDescent="0.3">
      <c r="A13" s="284">
        <v>5</v>
      </c>
      <c r="B13" s="285"/>
      <c r="C13" s="285"/>
      <c r="D13" s="286"/>
      <c r="E13" s="286"/>
      <c r="F13" s="286"/>
      <c r="G13" s="287"/>
      <c r="H13" s="288"/>
      <c r="I13" s="287"/>
      <c r="J13" s="288"/>
      <c r="K13" s="287"/>
      <c r="L13" s="288"/>
      <c r="M13" s="287"/>
      <c r="N13" s="288"/>
      <c r="O13" s="287"/>
      <c r="P13" s="288"/>
      <c r="Q13" s="287">
        <f t="shared" si="0"/>
        <v>0</v>
      </c>
    </row>
    <row r="14" spans="1:17" x14ac:dyDescent="0.3">
      <c r="A14" s="270">
        <v>6</v>
      </c>
      <c r="B14" s="252"/>
      <c r="C14" s="252"/>
      <c r="D14" s="276"/>
      <c r="E14" s="276"/>
      <c r="F14" s="276"/>
      <c r="G14" s="277"/>
      <c r="H14" s="278"/>
      <c r="I14" s="277"/>
      <c r="J14" s="278"/>
      <c r="K14" s="277"/>
      <c r="L14" s="278"/>
      <c r="M14" s="277"/>
      <c r="N14" s="278"/>
      <c r="O14" s="277"/>
      <c r="P14" s="278"/>
      <c r="Q14" s="277">
        <f t="shared" si="0"/>
        <v>0</v>
      </c>
    </row>
    <row r="15" spans="1:17" x14ac:dyDescent="0.3">
      <c r="A15" s="284">
        <v>7</v>
      </c>
      <c r="B15" s="285"/>
      <c r="C15" s="285"/>
      <c r="D15" s="286"/>
      <c r="E15" s="286"/>
      <c r="F15" s="286"/>
      <c r="G15" s="287"/>
      <c r="H15" s="288"/>
      <c r="I15" s="287"/>
      <c r="J15" s="288"/>
      <c r="K15" s="287"/>
      <c r="L15" s="288"/>
      <c r="M15" s="287"/>
      <c r="N15" s="288"/>
      <c r="O15" s="287"/>
      <c r="P15" s="288"/>
      <c r="Q15" s="287">
        <f t="shared" si="0"/>
        <v>0</v>
      </c>
    </row>
    <row r="16" spans="1:17" x14ac:dyDescent="0.3">
      <c r="A16" s="270">
        <v>8</v>
      </c>
      <c r="B16" s="252"/>
      <c r="C16" s="252"/>
      <c r="D16" s="276"/>
      <c r="E16" s="276"/>
      <c r="F16" s="276"/>
      <c r="G16" s="277"/>
      <c r="H16" s="278"/>
      <c r="I16" s="277"/>
      <c r="J16" s="278"/>
      <c r="K16" s="277"/>
      <c r="L16" s="278"/>
      <c r="M16" s="277"/>
      <c r="N16" s="278"/>
      <c r="O16" s="277"/>
      <c r="P16" s="278"/>
      <c r="Q16" s="277">
        <f t="shared" si="0"/>
        <v>0</v>
      </c>
    </row>
    <row r="17" spans="1:18" x14ac:dyDescent="0.3">
      <c r="A17" s="284">
        <v>9</v>
      </c>
      <c r="B17" s="285"/>
      <c r="C17" s="285"/>
      <c r="D17" s="286"/>
      <c r="E17" s="286"/>
      <c r="F17" s="286"/>
      <c r="G17" s="287"/>
      <c r="H17" s="288"/>
      <c r="I17" s="287"/>
      <c r="J17" s="288"/>
      <c r="K17" s="287"/>
      <c r="L17" s="288"/>
      <c r="M17" s="287"/>
      <c r="N17" s="288"/>
      <c r="O17" s="287"/>
      <c r="P17" s="288"/>
      <c r="Q17" s="287">
        <f t="shared" si="0"/>
        <v>0</v>
      </c>
    </row>
    <row r="18" spans="1:18" x14ac:dyDescent="0.3">
      <c r="A18" s="270">
        <v>10</v>
      </c>
      <c r="B18" s="252"/>
      <c r="C18" s="252"/>
      <c r="D18" s="276"/>
      <c r="E18" s="276"/>
      <c r="F18" s="276"/>
      <c r="G18" s="277"/>
      <c r="H18" s="278"/>
      <c r="I18" s="277"/>
      <c r="J18" s="278"/>
      <c r="K18" s="277"/>
      <c r="L18" s="278"/>
      <c r="M18" s="277"/>
      <c r="N18" s="278"/>
      <c r="O18" s="277"/>
      <c r="P18" s="278"/>
      <c r="Q18" s="277">
        <f t="shared" si="0"/>
        <v>0</v>
      </c>
    </row>
    <row r="19" spans="1:18" x14ac:dyDescent="0.3">
      <c r="A19" s="270"/>
      <c r="B19" s="252"/>
      <c r="C19" s="252"/>
      <c r="D19" s="276"/>
      <c r="E19" s="276"/>
      <c r="F19" s="276"/>
      <c r="G19" s="277"/>
      <c r="H19" s="278"/>
      <c r="I19" s="277"/>
      <c r="J19" s="278"/>
      <c r="K19" s="277"/>
      <c r="L19" s="278"/>
      <c r="M19" s="277"/>
      <c r="N19" s="278"/>
      <c r="O19" s="277"/>
      <c r="P19" s="278"/>
      <c r="Q19" s="277"/>
    </row>
    <row r="20" spans="1:18" x14ac:dyDescent="0.3">
      <c r="A20" s="279" t="s">
        <v>6</v>
      </c>
      <c r="B20" s="280"/>
      <c r="C20" s="280"/>
      <c r="D20" s="281"/>
      <c r="E20" s="281"/>
      <c r="F20" s="281"/>
      <c r="G20" s="282">
        <f>SUM(G9:G19)</f>
        <v>0</v>
      </c>
      <c r="H20" s="283"/>
      <c r="I20" s="282">
        <f>SUM(I9:I19)</f>
        <v>0</v>
      </c>
      <c r="J20" s="283"/>
      <c r="K20" s="282">
        <f>SUM(K9:K19)</f>
        <v>0</v>
      </c>
      <c r="L20" s="283"/>
      <c r="M20" s="282">
        <f>SUM(M9:M19)</f>
        <v>0</v>
      </c>
      <c r="N20" s="283"/>
      <c r="O20" s="282">
        <f>SUM(O9:O19)</f>
        <v>0</v>
      </c>
      <c r="P20" s="283"/>
      <c r="Q20" s="282">
        <f>SUM(G20:O20)</f>
        <v>0</v>
      </c>
      <c r="R20" s="289">
        <f>SUM(Q9:Q18)</f>
        <v>0</v>
      </c>
    </row>
    <row r="21" spans="1:18" x14ac:dyDescent="0.3">
      <c r="A21" s="270"/>
      <c r="B21" s="252"/>
      <c r="C21" s="252"/>
      <c r="D21" s="276"/>
      <c r="E21" s="276"/>
      <c r="F21" s="276"/>
      <c r="G21" s="277"/>
      <c r="H21" s="278"/>
      <c r="I21" s="277"/>
      <c r="J21" s="278"/>
      <c r="K21" s="277"/>
      <c r="L21" s="278"/>
      <c r="M21" s="277"/>
      <c r="N21" s="278"/>
      <c r="O21" s="277"/>
      <c r="P21" s="278"/>
      <c r="Q21" s="277"/>
    </row>
  </sheetData>
  <mergeCells count="3">
    <mergeCell ref="A1:Q1"/>
    <mergeCell ref="A3:Q3"/>
    <mergeCell ref="A2:Q2"/>
  </mergeCells>
  <pageMargins left="0.5" right="0.5" top="0.5" bottom="0.5" header="0.3" footer="0.3"/>
  <pageSetup scale="58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d26110-82fd-42f6-aca7-e85e46a007b9">
      <Terms xmlns="http://schemas.microsoft.com/office/infopath/2007/PartnerControls"/>
    </lcf76f155ced4ddcb4097134ff3c332f>
    <TaxCatchAll xmlns="60d1aec8-d634-4cc2-9fa5-e22e539804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F3435BFE6FD42B442A126E6933195" ma:contentTypeVersion="13" ma:contentTypeDescription="Create a new document." ma:contentTypeScope="" ma:versionID="d4297689564039f2241fe369d2cdebca">
  <xsd:schema xmlns:xsd="http://www.w3.org/2001/XMLSchema" xmlns:xs="http://www.w3.org/2001/XMLSchema" xmlns:p="http://schemas.microsoft.com/office/2006/metadata/properties" xmlns:ns2="c6d26110-82fd-42f6-aca7-e85e46a007b9" xmlns:ns3="60d1aec8-d634-4cc2-9fa5-e22e53980438" targetNamespace="http://schemas.microsoft.com/office/2006/metadata/properties" ma:root="true" ma:fieldsID="24c9e759cfbd2d6449b38f830fcb7e2e" ns2:_="" ns3:_="">
    <xsd:import namespace="c6d26110-82fd-42f6-aca7-e85e46a007b9"/>
    <xsd:import namespace="60d1aec8-d634-4cc2-9fa5-e22e53980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26110-82fd-42f6-aca7-e85e46a00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81cb67-844b-489e-9dcb-fec2da285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1aec8-d634-4cc2-9fa5-e22e539804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700113-b0a3-44f7-845d-4bb2271d7b08}" ma:internalName="TaxCatchAll" ma:readOnly="false" ma:showField="CatchAllData" ma:web="60d1aec8-d634-4cc2-9fa5-e22e53980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800C2-DA88-449C-B6AF-1A0A5D0C1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3B7D61-16E4-4AAC-9BFC-965AC14DBA40}">
  <ds:schemaRefs>
    <ds:schemaRef ds:uri="http://schemas.microsoft.com/office/2006/metadata/properties"/>
    <ds:schemaRef ds:uri="http://schemas.microsoft.com/office/infopath/2007/PartnerControls"/>
    <ds:schemaRef ds:uri="c6d26110-82fd-42f6-aca7-e85e46a007b9"/>
    <ds:schemaRef ds:uri="60d1aec8-d634-4cc2-9fa5-e22e53980438"/>
  </ds:schemaRefs>
</ds:datastoreItem>
</file>

<file path=customXml/itemProps3.xml><?xml version="1.0" encoding="utf-8"?>
<ds:datastoreItem xmlns:ds="http://schemas.openxmlformats.org/officeDocument/2006/customXml" ds:itemID="{EBE937A6-D71A-46DE-95FA-4D36CCA12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26110-82fd-42f6-aca7-e85e46a007b9"/>
    <ds:schemaRef ds:uri="60d1aec8-d634-4cc2-9fa5-e22e53980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Proposal Information</vt:lpstr>
      <vt:lpstr>Budget Request Form</vt:lpstr>
      <vt:lpstr>Drop-down List</vt:lpstr>
      <vt:lpstr>Budget Summary &amp; Approvals</vt:lpstr>
      <vt:lpstr>HPU Cost Share Form</vt:lpstr>
      <vt:lpstr>Non-HPU Cost Share Form</vt:lpstr>
      <vt:lpstr>Dept</vt:lpstr>
      <vt:lpstr>Dept2</vt:lpstr>
      <vt:lpstr>'Budget Summary &amp; Approvals'!Print_Area</vt:lpstr>
      <vt:lpstr>'Proposal Information'!Print_Area</vt:lpstr>
      <vt:lpstr>US_Department_of_Agriculture_USDA</vt:lpstr>
      <vt:lpstr>US_Department_of_Commerce_DOC</vt:lpstr>
      <vt:lpstr>US_Department_of_Energy_DOE</vt:lpstr>
      <vt:lpstr>US_Department_of_Health_and_Human_Services_HHS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Schor</dc:creator>
  <cp:keywords/>
  <dc:description/>
  <cp:lastModifiedBy>Louisa Chan</cp:lastModifiedBy>
  <cp:revision/>
  <cp:lastPrinted>2025-03-28T23:14:28Z</cp:lastPrinted>
  <dcterms:created xsi:type="dcterms:W3CDTF">2019-03-14T14:10:52Z</dcterms:created>
  <dcterms:modified xsi:type="dcterms:W3CDTF">2025-10-03T20:58:49Z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0x01010095BF3435BFE6FD42B442A126E6933195</vt:lpwstr>
  </property>
  <property fmtid="{D5CDD505-2E9C-101B-9397-08002B2CF9AE}" pid="3" name="MediaServiceImageTags">
    <vt:lpwstr/>
  </property>
</Properties>
</file>